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1"/>
  </bookViews>
  <sheets>
    <sheet name="MF-Chart" sheetId="1" r:id="rId1"/>
    <sheet name="summary assessment" sheetId="2" r:id="rId2"/>
    <sheet name="MFCategoryMarch2016" sheetId="3" r:id="rId3"/>
    <sheet name="AgewiseMarch2016" sheetId="4" r:id="rId4"/>
  </sheets>
  <definedNames>
    <definedName name="AGE_BRK_3" localSheetId="3">'AgewiseMarch2016'!$B$11:$AU$18</definedName>
    <definedName name="AGE_BRK_4" localSheetId="3">'AgewiseMarch2016'!$B$20:$AU$20</definedName>
    <definedName name="MRG" localSheetId="2">'MFCategoryMarch2016'!$A$6:$BD$13</definedName>
  </definedNames>
  <calcPr fullCalcOnLoad="1"/>
</workbook>
</file>

<file path=xl/sharedStrings.xml><?xml version="1.0" encoding="utf-8"?>
<sst xmlns="http://schemas.openxmlformats.org/spreadsheetml/2006/main" count="321" uniqueCount="129">
  <si>
    <t>National Institute of Open Schooling</t>
  </si>
  <si>
    <t xml:space="preserve"> for  Basic Literacy Programme of Saakshar Bharat Programme</t>
  </si>
  <si>
    <t>S.No</t>
  </si>
  <si>
    <t>Assessment</t>
  </si>
  <si>
    <t>Appeared</t>
  </si>
  <si>
    <t>Successful</t>
  </si>
  <si>
    <t>Female</t>
  </si>
  <si>
    <t>%</t>
  </si>
  <si>
    <t xml:space="preserve">Male </t>
  </si>
  <si>
    <t xml:space="preserve">Total </t>
  </si>
  <si>
    <t xml:space="preserve">Female </t>
  </si>
  <si>
    <t xml:space="preserve">Ph-1 20th Aug 2010  </t>
  </si>
  <si>
    <t>Ph-II 06th March 2011</t>
  </si>
  <si>
    <t>Ph-III 20th Aug 2011</t>
  </si>
  <si>
    <t xml:space="preserve">Ph-IV18th March 2012 </t>
  </si>
  <si>
    <t xml:space="preserve">Ph-V 26th Aug 2012 </t>
  </si>
  <si>
    <t>Ph-VI 17th Mar 2013</t>
  </si>
  <si>
    <t>Ph-VII 25th Aug 2013</t>
  </si>
  <si>
    <t>Ph-VIII 09th Mar 2014</t>
  </si>
  <si>
    <t>Ph-IX 24th Aug 2014</t>
  </si>
  <si>
    <t>Ph-X 15th Mar 2015</t>
  </si>
  <si>
    <t>Ph-XI 23rd Aug 2015</t>
  </si>
  <si>
    <t>TOTAL</t>
  </si>
  <si>
    <t xml:space="preserve">Summary status of the Twelve Assessment till March  2016 </t>
  </si>
  <si>
    <t>Category wise learners appeared and certified in NIOS-NLMA Assessment for Basic Literacy</t>
  </si>
  <si>
    <t>Total</t>
  </si>
  <si>
    <t>Oth. Comm.</t>
  </si>
  <si>
    <t>SC</t>
  </si>
  <si>
    <t>ST</t>
  </si>
  <si>
    <t>Minority</t>
  </si>
  <si>
    <t>Ph-III 20th August 2011</t>
  </si>
  <si>
    <t xml:space="preserve">Ph-IV 18th March 2012 </t>
  </si>
  <si>
    <t xml:space="preserve">Ph-VI 17th Mar 2013 </t>
  </si>
  <si>
    <t xml:space="preserve">Ph-VII  25th Aug 2013 </t>
  </si>
  <si>
    <t>% Successful out  of total successful</t>
  </si>
  <si>
    <t>Ph-XII 20th Mar 2016 **</t>
  </si>
  <si>
    <t>Age wise learners appeared and certified in NIOS-NLMA Assessment for Basic Literacy</t>
  </si>
  <si>
    <t>Total App.</t>
  </si>
  <si>
    <t>15-25</t>
  </si>
  <si>
    <t>26-35</t>
  </si>
  <si>
    <t>36-45</t>
  </si>
  <si>
    <t>Above 45</t>
  </si>
  <si>
    <t xml:space="preserve">Ph-1 (Pilot) 20th Aug 2010  </t>
  </si>
  <si>
    <t>Phase-II 06th March 2011</t>
  </si>
  <si>
    <t>Phase-III 20th Aug 2011</t>
  </si>
  <si>
    <t xml:space="preserve">Phase-IV18th March 2012 </t>
  </si>
  <si>
    <t>Phase-VIII 09th Mar 2014</t>
  </si>
  <si>
    <t>Phase-IX  Aug 2014</t>
  </si>
  <si>
    <t>Phase-X March 2015</t>
  </si>
  <si>
    <t>Phase-XI  Aug 2015</t>
  </si>
  <si>
    <t>NIOS-NLMA Assessment of Basic Literacy under Saakshar Bharat Programme</t>
  </si>
  <si>
    <t xml:space="preserve">Result Status Of Data Of NLMA Assessment Held on  20th MARCH 2016   </t>
  </si>
  <si>
    <t>APPEARED</t>
  </si>
  <si>
    <t>SUCCESSFUL</t>
  </si>
  <si>
    <t>OTHERS</t>
  </si>
  <si>
    <t>MINORITY</t>
  </si>
  <si>
    <t>SC%</t>
  </si>
  <si>
    <t>ST%</t>
  </si>
  <si>
    <t>OTHERS%</t>
  </si>
  <si>
    <t>MINORITY%</t>
  </si>
  <si>
    <t>SRNO</t>
  </si>
  <si>
    <t>STATE_NM</t>
  </si>
  <si>
    <t>MALE</t>
  </si>
  <si>
    <t>FEMALE</t>
  </si>
  <si>
    <t>Andhra Pradesh</t>
  </si>
  <si>
    <t>Arunachal Pradesh</t>
  </si>
  <si>
    <t>Assam</t>
  </si>
  <si>
    <t>Bihar</t>
  </si>
  <si>
    <t>Chhatisgarh</t>
  </si>
  <si>
    <t>Gujrat(SB)</t>
  </si>
  <si>
    <t>Gujrat(SY)</t>
  </si>
  <si>
    <t>Haryana</t>
  </si>
  <si>
    <t>Jammu &amp; Kashmir</t>
  </si>
  <si>
    <t>Jharkhand</t>
  </si>
  <si>
    <t>Karnataka</t>
  </si>
  <si>
    <t>Manipur</t>
  </si>
  <si>
    <t>Odisha</t>
  </si>
  <si>
    <t>Rajasthan</t>
  </si>
  <si>
    <t>Sikkim</t>
  </si>
  <si>
    <t>Tamilnadu</t>
  </si>
  <si>
    <t>Telangana</t>
  </si>
  <si>
    <t>Delhi(Tihar)</t>
  </si>
  <si>
    <t>Uttar Pradesh</t>
  </si>
  <si>
    <t>Uttarakhand</t>
  </si>
  <si>
    <t>West Bengal</t>
  </si>
  <si>
    <t>Age Wise Status Of Data NLMA Exam Dated  20TH March 2016</t>
  </si>
  <si>
    <t>STATE</t>
  </si>
  <si>
    <t xml:space="preserve">AGE (15-25) </t>
  </si>
  <si>
    <t xml:space="preserve">AGE (26-35) </t>
  </si>
  <si>
    <t xml:space="preserve">AGE (36-45) </t>
  </si>
  <si>
    <t xml:space="preserve">AGE (46 - Above) </t>
  </si>
  <si>
    <t>SUCCESS(%)</t>
  </si>
  <si>
    <t>SUCCESSFUL(%)</t>
  </si>
  <si>
    <t>ANDHRA PRADESH</t>
  </si>
  <si>
    <t>ARUNACHAL PRADESH</t>
  </si>
  <si>
    <t>ASSAM</t>
  </si>
  <si>
    <t>CHHATTISGARH</t>
  </si>
  <si>
    <t>JAMMU &amp; KASHMIR</t>
  </si>
  <si>
    <t>JHARKHAND</t>
  </si>
  <si>
    <t>KARNATAKA</t>
  </si>
  <si>
    <t>MANIPUR</t>
  </si>
  <si>
    <t>ODISHA</t>
  </si>
  <si>
    <t>RAJASTHAN</t>
  </si>
  <si>
    <t>TAMILNADU</t>
  </si>
  <si>
    <t>TELANGANA</t>
  </si>
  <si>
    <t>UTTAR PRADESH</t>
  </si>
  <si>
    <t>UTTRAKHAND</t>
  </si>
  <si>
    <t>WEST BENGAL</t>
  </si>
  <si>
    <t>BIHAR</t>
  </si>
  <si>
    <t>DELHI(TJ)</t>
  </si>
  <si>
    <t>GUJARAT(SB)</t>
  </si>
  <si>
    <t>GUJARAT(SY)</t>
  </si>
  <si>
    <t>HARYANA</t>
  </si>
  <si>
    <t>SIKKIM</t>
  </si>
  <si>
    <t xml:space="preserve">Phase-V  26th Aug 2012 </t>
  </si>
  <si>
    <t>Phase-VI  17th Mar 2013</t>
  </si>
  <si>
    <t>Phase-VII  25th Aug 2013</t>
  </si>
  <si>
    <t>Madhya Pradesh</t>
  </si>
  <si>
    <t>Nagaland</t>
  </si>
  <si>
    <t>MADHYA PRADESH</t>
  </si>
  <si>
    <t>NAGALAND</t>
  </si>
  <si>
    <t>Male</t>
  </si>
  <si>
    <t>Certified</t>
  </si>
  <si>
    <t>Himachal Pradesh</t>
  </si>
  <si>
    <t>MAHARASHTRA</t>
  </si>
  <si>
    <t>Maharashtra</t>
  </si>
  <si>
    <t>HIMACHAL PRADESH</t>
  </si>
  <si>
    <t>Ph-XII 20th March 2016 (as on 15th October, 2016)</t>
  </si>
  <si>
    <t>** -. As on 15th Oct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</si>
</sst>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-&quot;Rs&quot;* #,##0_-;_-&quot;Rs&quot;* #,##0\-;_-&quot;Rs&quot;* &quot;-&quot;_-;_-@_-"/>
    <numFmt numFmtId="166" formatCode="_-* #,##0_-;_-* #,##0\-;_-* &quot;-&quot;_-;_-@_-"/>
    <numFmt numFmtId="167" formatCode="_-&quot;Rs&quot;* #,##0.00_-;_-&quot;Rs&quot;* #,##0.00\-;_-&quot;Rs&quot;* &quot;-&quot;??_-;_-@_-"/>
    <numFmt numFmtId="168" formatCode="_-* #,##0.00_-;_-* #,##0.00\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" fontId="58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readingOrder="1"/>
    </xf>
    <xf numFmtId="0" fontId="3" fillId="0" borderId="14" xfId="0" applyFont="1" applyBorder="1" applyAlignment="1">
      <alignment horizontal="left" wrapText="1" readingOrder="1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0" xfId="0" applyFont="1" applyAlignment="1">
      <alignment/>
    </xf>
    <xf numFmtId="0" fontId="54" fillId="0" borderId="0" xfId="0" applyFont="1" applyAlignment="1">
      <alignment/>
    </xf>
    <xf numFmtId="0" fontId="63" fillId="34" borderId="10" xfId="0" applyFont="1" applyFill="1" applyBorder="1" applyAlignment="1">
      <alignment horizontal="left"/>
    </xf>
    <xf numFmtId="0" fontId="54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0" fillId="0" borderId="10" xfId="0" applyBorder="1" applyAlignment="1">
      <alignment horizontal="left" indent="1"/>
    </xf>
    <xf numFmtId="0" fontId="34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3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10" xfId="0" applyFont="1" applyBorder="1" applyAlignment="1">
      <alignment/>
    </xf>
    <xf numFmtId="2" fontId="6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4" fillId="33" borderId="10" xfId="0" applyFont="1" applyFill="1" applyBorder="1" applyAlignment="1">
      <alignment horizontal="right" vertical="center"/>
    </xf>
    <xf numFmtId="0" fontId="54" fillId="33" borderId="16" xfId="0" applyFont="1" applyFill="1" applyBorder="1" applyAlignment="1">
      <alignment horizontal="right" vertical="center"/>
    </xf>
    <xf numFmtId="0" fontId="54" fillId="33" borderId="17" xfId="0" applyFont="1" applyFill="1" applyBorder="1" applyAlignment="1">
      <alignment horizontal="right" vertical="center"/>
    </xf>
    <xf numFmtId="0" fontId="54" fillId="33" borderId="18" xfId="0" applyFont="1" applyFill="1" applyBorder="1" applyAlignment="1">
      <alignment horizontal="right" vertical="center"/>
    </xf>
    <xf numFmtId="0" fontId="54" fillId="33" borderId="15" xfId="0" applyFont="1" applyFill="1" applyBorder="1" applyAlignment="1">
      <alignment horizontal="right" vertical="center"/>
    </xf>
    <xf numFmtId="0" fontId="54" fillId="33" borderId="19" xfId="0" applyFont="1" applyFill="1" applyBorder="1" applyAlignment="1">
      <alignment horizontal="right" vertical="center"/>
    </xf>
    <xf numFmtId="0" fontId="54" fillId="33" borderId="20" xfId="0" applyFont="1" applyFill="1" applyBorder="1" applyAlignment="1">
      <alignment horizontal="right" vertical="center" wrapText="1"/>
    </xf>
    <xf numFmtId="0" fontId="54" fillId="33" borderId="12" xfId="0" applyFont="1" applyFill="1" applyBorder="1" applyAlignment="1">
      <alignment vertical="center"/>
    </xf>
    <xf numFmtId="0" fontId="54" fillId="33" borderId="21" xfId="0" applyFont="1" applyFill="1" applyBorder="1" applyAlignment="1">
      <alignment horizontal="right" vertical="center"/>
    </xf>
    <xf numFmtId="0" fontId="54" fillId="33" borderId="22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1" fillId="0" borderId="10" xfId="0" applyFont="1" applyBorder="1" applyAlignment="1">
      <alignment horizontal="left" vertical="center"/>
    </xf>
    <xf numFmtId="0" fontId="61" fillId="0" borderId="10" xfId="0" applyNumberFormat="1" applyFont="1" applyBorder="1" applyAlignment="1">
      <alignment horizontal="right" vertical="center"/>
    </xf>
    <xf numFmtId="2" fontId="61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4" fillId="35" borderId="23" xfId="0" applyFont="1" applyFill="1" applyBorder="1" applyAlignment="1">
      <alignment horizontal="right"/>
    </xf>
    <xf numFmtId="2" fontId="54" fillId="35" borderId="23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36" fillId="0" borderId="14" xfId="0" applyFont="1" applyBorder="1" applyAlignment="1">
      <alignment horizontal="left" wrapText="1" readingOrder="1"/>
    </xf>
    <xf numFmtId="0" fontId="66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right"/>
    </xf>
    <xf numFmtId="2" fontId="0" fillId="0" borderId="2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7" fillId="0" borderId="0" xfId="0" applyFont="1" applyAlignment="1">
      <alignment/>
    </xf>
    <xf numFmtId="0" fontId="58" fillId="0" borderId="24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2" fillId="0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3" fillId="34" borderId="25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  <xf numFmtId="0" fontId="63" fillId="34" borderId="13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27" xfId="0" applyFont="1" applyBorder="1" applyAlignment="1">
      <alignment horizontal="center"/>
    </xf>
    <xf numFmtId="0" fontId="54" fillId="33" borderId="28" xfId="0" applyFont="1" applyFill="1" applyBorder="1" applyAlignment="1">
      <alignment horizontal="right" vertical="center" wrapText="1"/>
    </xf>
    <xf numFmtId="0" fontId="54" fillId="33" borderId="29" xfId="0" applyFont="1" applyFill="1" applyBorder="1" applyAlignment="1">
      <alignment horizontal="right" vertical="center" wrapText="1"/>
    </xf>
    <xf numFmtId="0" fontId="54" fillId="33" borderId="30" xfId="0" applyFont="1" applyFill="1" applyBorder="1" applyAlignment="1">
      <alignment vertical="center"/>
    </xf>
    <xf numFmtId="0" fontId="54" fillId="33" borderId="31" xfId="0" applyFont="1" applyFill="1" applyBorder="1" applyAlignment="1">
      <alignment vertical="center"/>
    </xf>
    <xf numFmtId="0" fontId="54" fillId="33" borderId="32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right"/>
    </xf>
    <xf numFmtId="0" fontId="54" fillId="35" borderId="4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NIOS-NLMA Basic Literacy Programme Under Sakshar Bharat Programme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Gender Wise Learners Appeared &amp; Certified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on March 2016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145"/>
          <c:w val="0.834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assessment'!$B$63</c:f>
              <c:strCache>
                <c:ptCount val="1"/>
                <c:pt idx="0">
                  <c:v>Appeared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'summary assessment'!$A$64:$A$66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Total</c:v>
                </c:pt>
              </c:strCache>
            </c:strRef>
          </c:cat>
          <c:val>
            <c:numRef>
              <c:f>'summary assessment'!$B$64:$B$66</c:f>
              <c:numCache>
                <c:ptCount val="3"/>
                <c:pt idx="0">
                  <c:v>20239501</c:v>
                </c:pt>
                <c:pt idx="1">
                  <c:v>49558882</c:v>
                </c:pt>
                <c:pt idx="2">
                  <c:v>69798383</c:v>
                </c:pt>
              </c:numCache>
            </c:numRef>
          </c:val>
        </c:ser>
        <c:ser>
          <c:idx val="1"/>
          <c:order val="1"/>
          <c:tx>
            <c:strRef>
              <c:f>'summary assessment'!$C$63</c:f>
              <c:strCache>
                <c:ptCount val="1"/>
                <c:pt idx="0">
                  <c:v>Certified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'summary assessment'!$A$64:$A$66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Total</c:v>
                </c:pt>
              </c:strCache>
            </c:strRef>
          </c:cat>
          <c:val>
            <c:numRef>
              <c:f>'summary assessment'!$C$64:$C$66</c:f>
              <c:numCache>
                <c:ptCount val="3"/>
                <c:pt idx="0">
                  <c:v>14850045</c:v>
                </c:pt>
                <c:pt idx="1">
                  <c:v>36531133</c:v>
                </c:pt>
                <c:pt idx="2">
                  <c:v>51381178</c:v>
                </c:pt>
              </c:numCache>
            </c:numRef>
          </c:val>
        </c:ser>
        <c:axId val="54625570"/>
        <c:axId val="21868083"/>
      </c:bar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68083"/>
        <c:crosses val="autoZero"/>
        <c:auto val="1"/>
        <c:lblOffset val="100"/>
        <c:tickLblSkip val="1"/>
        <c:noMultiLvlLbl val="0"/>
      </c:catAx>
      <c:valAx>
        <c:axId val="21868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255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5075"/>
          <c:w val="0.114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0.2945</cdr:y>
    </cdr:from>
    <cdr:to>
      <cdr:x>0.46375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1876425"/>
          <a:ext cx="2571750" cy="552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Appeared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69798383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Certified          51381178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1.421875" style="0" customWidth="1"/>
    <col min="3" max="3" width="10.140625" style="0" bestFit="1" customWidth="1"/>
    <col min="4" max="4" width="9.7109375" style="0" customWidth="1"/>
    <col min="5" max="5" width="10.140625" style="0" bestFit="1" customWidth="1"/>
    <col min="6" max="6" width="9.7109375" style="0" customWidth="1"/>
    <col min="7" max="7" width="10.421875" style="0" customWidth="1"/>
    <col min="8" max="8" width="10.140625" style="0" bestFit="1" customWidth="1"/>
    <col min="9" max="9" width="7.00390625" style="0" customWidth="1"/>
    <col min="10" max="10" width="10.140625" style="0" customWidth="1"/>
    <col min="11" max="11" width="7.421875" style="0" customWidth="1"/>
    <col min="12" max="12" width="10.421875" style="0" customWidth="1"/>
    <col min="13" max="13" width="10.00390625" style="0" customWidth="1"/>
    <col min="14" max="14" width="9.421875" style="0" customWidth="1"/>
    <col min="15" max="15" width="9.8515625" style="0" customWidth="1"/>
    <col min="16" max="16" width="9.28125" style="0" customWidth="1"/>
    <col min="17" max="17" width="9.140625" style="0" customWidth="1"/>
    <col min="18" max="18" width="8.28125" style="0" customWidth="1"/>
    <col min="19" max="19" width="8.140625" style="0" customWidth="1"/>
    <col min="20" max="20" width="9.421875" style="0" customWidth="1"/>
  </cols>
  <sheetData>
    <row r="1" spans="1:19" ht="18">
      <c r="A1" s="1"/>
      <c r="B1" s="1"/>
      <c r="C1" s="1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0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/>
      <c r="B3" s="10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5" t="s">
        <v>2</v>
      </c>
      <c r="B4" s="5" t="s">
        <v>3</v>
      </c>
      <c r="C4" s="91" t="s">
        <v>4</v>
      </c>
      <c r="D4" s="92"/>
      <c r="E4" s="92"/>
      <c r="F4" s="92"/>
      <c r="G4" s="93"/>
      <c r="H4" s="91" t="s">
        <v>5</v>
      </c>
      <c r="I4" s="92"/>
      <c r="J4" s="92"/>
      <c r="K4" s="92"/>
      <c r="L4" s="93"/>
      <c r="M4" s="5"/>
      <c r="N4" s="1"/>
      <c r="O4" s="1"/>
      <c r="P4" s="1"/>
      <c r="Q4" s="1"/>
      <c r="R4" s="1"/>
      <c r="S4" s="1"/>
    </row>
    <row r="5" spans="1:19" ht="15">
      <c r="A5" s="2"/>
      <c r="B5" s="2"/>
      <c r="C5" s="9" t="s">
        <v>6</v>
      </c>
      <c r="D5" s="9" t="s">
        <v>7</v>
      </c>
      <c r="E5" s="9" t="s">
        <v>8</v>
      </c>
      <c r="F5" s="9" t="s">
        <v>7</v>
      </c>
      <c r="G5" s="9" t="s">
        <v>9</v>
      </c>
      <c r="H5" s="9" t="s">
        <v>10</v>
      </c>
      <c r="I5" s="9" t="s">
        <v>7</v>
      </c>
      <c r="J5" s="9" t="s">
        <v>8</v>
      </c>
      <c r="K5" s="9" t="s">
        <v>7</v>
      </c>
      <c r="L5" s="9" t="s">
        <v>9</v>
      </c>
      <c r="M5" s="9" t="s">
        <v>7</v>
      </c>
      <c r="N5" s="1"/>
      <c r="O5" s="1"/>
      <c r="P5" s="1"/>
      <c r="Q5" s="1"/>
      <c r="R5" s="1"/>
      <c r="S5" s="1"/>
    </row>
    <row r="6" spans="1:19" ht="15">
      <c r="A6" s="7">
        <v>1</v>
      </c>
      <c r="B6" s="6" t="s">
        <v>11</v>
      </c>
      <c r="C6" s="2">
        <v>324317</v>
      </c>
      <c r="D6" s="8">
        <v>62.56</v>
      </c>
      <c r="E6" s="2">
        <v>194068</v>
      </c>
      <c r="F6" s="8">
        <v>37.44</v>
      </c>
      <c r="G6" s="2">
        <v>518385</v>
      </c>
      <c r="H6" s="2">
        <v>212303</v>
      </c>
      <c r="I6" s="8">
        <v>65.46</v>
      </c>
      <c r="J6" s="2">
        <v>122202</v>
      </c>
      <c r="K6" s="8">
        <v>62.97</v>
      </c>
      <c r="L6" s="2">
        <v>334505</v>
      </c>
      <c r="M6" s="8">
        <v>64.53</v>
      </c>
      <c r="N6" s="1"/>
      <c r="O6" s="1"/>
      <c r="P6" s="1"/>
      <c r="Q6" s="1"/>
      <c r="R6" s="1"/>
      <c r="S6" s="1"/>
    </row>
    <row r="7" spans="1:19" ht="16.5" customHeight="1">
      <c r="A7" s="7">
        <v>2</v>
      </c>
      <c r="B7" s="6" t="s">
        <v>12</v>
      </c>
      <c r="C7" s="2">
        <v>3568686</v>
      </c>
      <c r="D7" s="8">
        <v>81.88</v>
      </c>
      <c r="E7" s="2">
        <v>789924</v>
      </c>
      <c r="F7" s="8">
        <v>18.12</v>
      </c>
      <c r="G7" s="2">
        <v>4358610</v>
      </c>
      <c r="H7" s="2">
        <v>2517581</v>
      </c>
      <c r="I7" s="8">
        <v>70.55</v>
      </c>
      <c r="J7" s="2">
        <v>585284</v>
      </c>
      <c r="K7" s="8">
        <v>74.09</v>
      </c>
      <c r="L7" s="2">
        <v>3102865</v>
      </c>
      <c r="M7" s="8">
        <v>71.19</v>
      </c>
      <c r="N7" s="1"/>
      <c r="O7" s="1"/>
      <c r="P7" s="1"/>
      <c r="Q7" s="1"/>
      <c r="R7" s="1"/>
      <c r="S7" s="1"/>
    </row>
    <row r="8" spans="1:19" ht="15">
      <c r="A8" s="7">
        <v>3</v>
      </c>
      <c r="B8" s="6" t="s">
        <v>13</v>
      </c>
      <c r="C8" s="2">
        <v>3020576</v>
      </c>
      <c r="D8" s="8">
        <v>65.55</v>
      </c>
      <c r="E8" s="2">
        <v>1587763</v>
      </c>
      <c r="F8" s="8">
        <v>34.45</v>
      </c>
      <c r="G8" s="2">
        <v>4608339</v>
      </c>
      <c r="H8" s="2">
        <v>2057992</v>
      </c>
      <c r="I8" s="8">
        <v>68.13</v>
      </c>
      <c r="J8" s="2">
        <v>1125147</v>
      </c>
      <c r="K8" s="8">
        <v>70.86</v>
      </c>
      <c r="L8" s="2">
        <v>3183139</v>
      </c>
      <c r="M8" s="8">
        <v>69.07</v>
      </c>
      <c r="N8" s="1"/>
      <c r="O8" s="1"/>
      <c r="P8" s="1"/>
      <c r="Q8" s="1"/>
      <c r="R8" s="1"/>
      <c r="S8" s="1"/>
    </row>
    <row r="9" spans="1:19" ht="16.5" customHeight="1">
      <c r="A9" s="7">
        <v>4</v>
      </c>
      <c r="B9" s="6" t="s">
        <v>14</v>
      </c>
      <c r="C9" s="2">
        <v>7629075</v>
      </c>
      <c r="D9" s="8">
        <v>71.31604907550387</v>
      </c>
      <c r="E9" s="2">
        <v>3068482</v>
      </c>
      <c r="F9" s="8">
        <v>28.683950924496127</v>
      </c>
      <c r="G9" s="2">
        <v>10697557</v>
      </c>
      <c r="H9" s="2">
        <v>5801030</v>
      </c>
      <c r="I9" s="8">
        <v>76.03844502773927</v>
      </c>
      <c r="J9" s="2">
        <v>2219921</v>
      </c>
      <c r="K9" s="8">
        <v>72.34590263198545</v>
      </c>
      <c r="L9" s="2">
        <v>8020951</v>
      </c>
      <c r="M9" s="8">
        <v>74.97927797907504</v>
      </c>
      <c r="N9" s="1"/>
      <c r="O9" s="1"/>
      <c r="P9" s="1"/>
      <c r="Q9" s="1"/>
      <c r="R9" s="1"/>
      <c r="S9" s="1"/>
    </row>
    <row r="10" spans="1:19" ht="15">
      <c r="A10" s="7">
        <v>5</v>
      </c>
      <c r="B10" s="6" t="s">
        <v>15</v>
      </c>
      <c r="C10" s="2">
        <v>2678179</v>
      </c>
      <c r="D10" s="8">
        <v>71.91474027436942</v>
      </c>
      <c r="E10" s="2">
        <v>1045924</v>
      </c>
      <c r="F10" s="8">
        <v>28.085259725630575</v>
      </c>
      <c r="G10" s="2">
        <v>3724103</v>
      </c>
      <c r="H10" s="2">
        <v>1935470</v>
      </c>
      <c r="I10" s="8">
        <v>72.26813443014825</v>
      </c>
      <c r="J10" s="2">
        <v>764145</v>
      </c>
      <c r="K10" s="8">
        <v>73.059323621984</v>
      </c>
      <c r="L10" s="2">
        <v>2699615</v>
      </c>
      <c r="M10" s="8">
        <v>72.49034196959644</v>
      </c>
      <c r="N10" s="1"/>
      <c r="O10" s="1"/>
      <c r="P10" s="1"/>
      <c r="Q10" s="1"/>
      <c r="R10" s="1"/>
      <c r="S10" s="1"/>
    </row>
    <row r="11" spans="1:19" ht="15">
      <c r="A11" s="7">
        <v>6</v>
      </c>
      <c r="B11" s="6" t="s">
        <v>16</v>
      </c>
      <c r="C11" s="2">
        <v>3886570</v>
      </c>
      <c r="D11" s="8">
        <v>72.14854554567563</v>
      </c>
      <c r="E11" s="2">
        <v>1500330</v>
      </c>
      <c r="F11" s="8">
        <v>27.851454454324383</v>
      </c>
      <c r="G11" s="2">
        <v>5386900</v>
      </c>
      <c r="H11" s="2">
        <v>2836790</v>
      </c>
      <c r="I11" s="8">
        <v>72.98955119810012</v>
      </c>
      <c r="J11" s="2">
        <v>1122309</v>
      </c>
      <c r="K11" s="8">
        <v>74.80414308852052</v>
      </c>
      <c r="L11" s="2">
        <v>3959099</v>
      </c>
      <c r="M11" s="8">
        <v>73.49494143199242</v>
      </c>
      <c r="N11" s="1"/>
      <c r="O11" s="1"/>
      <c r="P11" s="1"/>
      <c r="Q11" s="1"/>
      <c r="R11" s="1"/>
      <c r="S11" s="1"/>
    </row>
    <row r="12" spans="1:19" ht="15">
      <c r="A12" s="7">
        <v>7</v>
      </c>
      <c r="B12" s="6" t="s">
        <v>17</v>
      </c>
      <c r="C12" s="2">
        <v>3268074</v>
      </c>
      <c r="D12" s="8">
        <v>70.59476906334224</v>
      </c>
      <c r="E12" s="2">
        <v>1361269</v>
      </c>
      <c r="F12" s="8">
        <v>29.405230936657752</v>
      </c>
      <c r="G12" s="2">
        <v>4629343</v>
      </c>
      <c r="H12" s="2">
        <v>2412333</v>
      </c>
      <c r="I12" s="8">
        <v>73.81512780922341</v>
      </c>
      <c r="J12" s="2">
        <v>1023497</v>
      </c>
      <c r="K12" s="8">
        <v>75.18697626993635</v>
      </c>
      <c r="L12" s="2">
        <v>3435830</v>
      </c>
      <c r="M12" s="8">
        <v>74.21852301719703</v>
      </c>
      <c r="N12" s="1"/>
      <c r="O12" s="1"/>
      <c r="P12" s="1"/>
      <c r="Q12" s="1"/>
      <c r="R12" s="1"/>
      <c r="S12" s="1"/>
    </row>
    <row r="13" spans="1:19" ht="15">
      <c r="A13" s="7">
        <v>8</v>
      </c>
      <c r="B13" s="6" t="s">
        <v>18</v>
      </c>
      <c r="C13" s="2">
        <v>3772853</v>
      </c>
      <c r="D13" s="8">
        <v>71.38380041121547</v>
      </c>
      <c r="E13" s="2">
        <v>1512454</v>
      </c>
      <c r="F13" s="8">
        <v>28.61619958878453</v>
      </c>
      <c r="G13" s="2">
        <v>5285307</v>
      </c>
      <c r="H13" s="2">
        <v>2771483</v>
      </c>
      <c r="I13" s="8">
        <v>73.45854715251296</v>
      </c>
      <c r="J13" s="2">
        <v>1114101</v>
      </c>
      <c r="K13" s="8">
        <v>73.6618105410148</v>
      </c>
      <c r="L13" s="2">
        <v>3885584</v>
      </c>
      <c r="M13" s="8">
        <v>73.51671340945758</v>
      </c>
      <c r="N13" s="1"/>
      <c r="O13" s="1"/>
      <c r="P13" s="1"/>
      <c r="Q13" s="1"/>
      <c r="R13" s="1"/>
      <c r="S13" s="1"/>
    </row>
    <row r="14" spans="1:19" ht="15">
      <c r="A14" s="7">
        <v>9</v>
      </c>
      <c r="B14" s="6" t="s">
        <v>19</v>
      </c>
      <c r="C14" s="2">
        <v>2691253</v>
      </c>
      <c r="D14" s="8">
        <v>71.23361529417433</v>
      </c>
      <c r="E14" s="2">
        <v>1086813</v>
      </c>
      <c r="F14" s="8">
        <v>28.766384705825683</v>
      </c>
      <c r="G14" s="2">
        <v>3778066</v>
      </c>
      <c r="H14" s="2">
        <v>1987802</v>
      </c>
      <c r="I14" s="8">
        <v>73.86158046084853</v>
      </c>
      <c r="J14" s="2">
        <v>809638</v>
      </c>
      <c r="K14" s="8">
        <v>74.49653252215423</v>
      </c>
      <c r="L14" s="2">
        <v>2797440</v>
      </c>
      <c r="M14" s="8">
        <v>74.0442332135013</v>
      </c>
      <c r="N14" s="1"/>
      <c r="O14" s="1"/>
      <c r="P14" s="1"/>
      <c r="Q14" s="1"/>
      <c r="R14" s="1"/>
      <c r="S14" s="1"/>
    </row>
    <row r="15" spans="1:19" ht="15">
      <c r="A15" s="7">
        <v>10</v>
      </c>
      <c r="B15" s="6" t="s">
        <v>20</v>
      </c>
      <c r="C15" s="2">
        <v>4914774</v>
      </c>
      <c r="D15" s="8">
        <v>71.1226977218707</v>
      </c>
      <c r="E15" s="2">
        <v>1995501</v>
      </c>
      <c r="F15" s="8">
        <v>28.877302278129307</v>
      </c>
      <c r="G15" s="2">
        <v>6910275</v>
      </c>
      <c r="H15" s="2">
        <v>3679595</v>
      </c>
      <c r="I15" s="8">
        <v>74.86804072781374</v>
      </c>
      <c r="J15" s="2">
        <v>1471604</v>
      </c>
      <c r="K15" s="8">
        <v>73.74609183357964</v>
      </c>
      <c r="L15" s="2">
        <v>5151199</v>
      </c>
      <c r="M15" s="8">
        <v>74.54405215421961</v>
      </c>
      <c r="N15" s="1"/>
      <c r="O15" s="1"/>
      <c r="P15" s="1"/>
      <c r="Q15" s="1"/>
      <c r="R15" s="1"/>
      <c r="S15" s="1"/>
    </row>
    <row r="16" spans="1:19" ht="15">
      <c r="A16" s="7">
        <v>11</v>
      </c>
      <c r="B16" s="6" t="s">
        <v>21</v>
      </c>
      <c r="C16" s="26">
        <v>7628191</v>
      </c>
      <c r="D16" s="35">
        <v>69.22599507153748</v>
      </c>
      <c r="E16" s="26">
        <v>3391067</v>
      </c>
      <c r="F16" s="35">
        <v>30.774004928462517</v>
      </c>
      <c r="G16" s="26">
        <v>11019258</v>
      </c>
      <c r="H16" s="26">
        <v>5638221</v>
      </c>
      <c r="I16" s="35">
        <v>73.91295000348052</v>
      </c>
      <c r="J16" s="26">
        <v>2457799</v>
      </c>
      <c r="K16" s="35">
        <v>72.47863283149522</v>
      </c>
      <c r="L16" s="26">
        <v>8096020</v>
      </c>
      <c r="M16" s="35">
        <v>73.47155316628398</v>
      </c>
      <c r="N16" s="1"/>
      <c r="O16" s="1"/>
      <c r="P16" s="1"/>
      <c r="Q16" s="1"/>
      <c r="R16" s="1"/>
      <c r="S16" s="1"/>
    </row>
    <row r="17" spans="1:19" ht="44.25" customHeight="1">
      <c r="A17" s="7">
        <v>12</v>
      </c>
      <c r="B17" s="6" t="s">
        <v>127</v>
      </c>
      <c r="C17" s="2">
        <v>6176334</v>
      </c>
      <c r="D17" s="8">
        <f>C17/G17*100</f>
        <v>69.5357702561516</v>
      </c>
      <c r="E17" s="2">
        <v>2705906</v>
      </c>
      <c r="F17" s="8">
        <f>E17/G17*100</f>
        <v>30.4642297438484</v>
      </c>
      <c r="G17" s="2">
        <f>C17+E17</f>
        <v>8882240</v>
      </c>
      <c r="H17" s="2">
        <v>4680533</v>
      </c>
      <c r="I17" s="8">
        <f>H17/L17*100</f>
        <v>69.70336701896119</v>
      </c>
      <c r="J17" s="2">
        <v>2034398</v>
      </c>
      <c r="K17" s="8">
        <f>J17/L17*100</f>
        <v>30.296632981038822</v>
      </c>
      <c r="L17" s="2">
        <f>+H17+J17</f>
        <v>6714931</v>
      </c>
      <c r="M17" s="8">
        <f>L17/G17*100</f>
        <v>75.59952219260006</v>
      </c>
      <c r="N17" s="1"/>
      <c r="O17" s="1"/>
      <c r="P17" s="1"/>
      <c r="Q17" s="1"/>
      <c r="R17" s="1"/>
      <c r="S17" s="1"/>
    </row>
    <row r="18" spans="1:19" ht="15">
      <c r="A18" s="2"/>
      <c r="B18" s="4" t="s">
        <v>22</v>
      </c>
      <c r="C18" s="4">
        <f>SUM(C6:C17)</f>
        <v>49558882</v>
      </c>
      <c r="D18" s="12">
        <f>C18/G18*100</f>
        <v>71.00290847712046</v>
      </c>
      <c r="E18" s="4">
        <f aca="true" t="shared" si="0" ref="E18:L18">SUM(E6:E17)</f>
        <v>20239501</v>
      </c>
      <c r="F18" s="4">
        <f>E18/G18*100</f>
        <v>28.997091522879547</v>
      </c>
      <c r="G18" s="3">
        <f t="shared" si="0"/>
        <v>69798383</v>
      </c>
      <c r="H18" s="4">
        <f t="shared" si="0"/>
        <v>36531133</v>
      </c>
      <c r="I18" s="4">
        <f>H18/L18*100</f>
        <v>71.09827843962627</v>
      </c>
      <c r="J18" s="4">
        <f t="shared" si="0"/>
        <v>14850045</v>
      </c>
      <c r="K18" s="4">
        <f>J18/L18*100</f>
        <v>28.901721560373723</v>
      </c>
      <c r="L18" s="3">
        <f t="shared" si="0"/>
        <v>51381178</v>
      </c>
      <c r="M18" s="12">
        <f>L18/G18*100</f>
        <v>73.61370821441523</v>
      </c>
      <c r="N18" s="1"/>
      <c r="O18" s="1"/>
      <c r="P18" s="1"/>
      <c r="Q18" s="1"/>
      <c r="R18" s="1"/>
      <c r="S18" s="1"/>
    </row>
    <row r="22" spans="1:19" ht="15.75">
      <c r="A22" s="26"/>
      <c r="B22" s="34"/>
      <c r="C22" s="14" t="s">
        <v>24</v>
      </c>
      <c r="D22" s="15"/>
      <c r="E22" s="15"/>
      <c r="F22" s="15"/>
      <c r="G22" s="15"/>
      <c r="H22" s="15"/>
      <c r="I22" s="15"/>
      <c r="J22" s="15"/>
      <c r="K22" s="15"/>
      <c r="L22" s="15"/>
      <c r="M22" s="13"/>
      <c r="N22" s="13"/>
      <c r="O22" s="13"/>
      <c r="P22" s="13"/>
      <c r="Q22" s="13"/>
      <c r="R22" s="13"/>
      <c r="S22" s="13"/>
    </row>
    <row r="23" spans="1:20" ht="15">
      <c r="A23" s="26"/>
      <c r="B23" s="16"/>
      <c r="C23" s="29"/>
      <c r="D23" s="94" t="s">
        <v>4</v>
      </c>
      <c r="E23" s="94"/>
      <c r="F23" s="94"/>
      <c r="G23" s="94"/>
      <c r="H23" s="94"/>
      <c r="I23" s="94"/>
      <c r="J23" s="94"/>
      <c r="K23" s="94"/>
      <c r="L23" s="94" t="s">
        <v>5</v>
      </c>
      <c r="M23" s="94"/>
      <c r="N23" s="94"/>
      <c r="O23" s="94"/>
      <c r="P23" s="94"/>
      <c r="Q23" s="94"/>
      <c r="R23" s="94"/>
      <c r="S23" s="94"/>
      <c r="T23" s="94"/>
    </row>
    <row r="24" spans="1:20" ht="24.75">
      <c r="A24" s="5" t="s">
        <v>2</v>
      </c>
      <c r="B24" s="30" t="s">
        <v>3</v>
      </c>
      <c r="C24" s="17" t="s">
        <v>25</v>
      </c>
      <c r="D24" s="17" t="s">
        <v>26</v>
      </c>
      <c r="E24" s="17" t="s">
        <v>7</v>
      </c>
      <c r="F24" s="17" t="s">
        <v>27</v>
      </c>
      <c r="G24" s="17" t="s">
        <v>7</v>
      </c>
      <c r="H24" s="17" t="s">
        <v>28</v>
      </c>
      <c r="I24" s="17" t="s">
        <v>7</v>
      </c>
      <c r="J24" s="17" t="s">
        <v>29</v>
      </c>
      <c r="K24" s="17" t="s">
        <v>7</v>
      </c>
      <c r="L24" s="18" t="s">
        <v>25</v>
      </c>
      <c r="M24" s="17" t="s">
        <v>26</v>
      </c>
      <c r="N24" s="17" t="s">
        <v>7</v>
      </c>
      <c r="O24" s="17" t="s">
        <v>27</v>
      </c>
      <c r="P24" s="17" t="s">
        <v>7</v>
      </c>
      <c r="Q24" s="17" t="s">
        <v>28</v>
      </c>
      <c r="R24" s="17" t="s">
        <v>7</v>
      </c>
      <c r="S24" s="17" t="s">
        <v>29</v>
      </c>
      <c r="T24" s="17" t="s">
        <v>7</v>
      </c>
    </row>
    <row r="25" spans="1:20" ht="15">
      <c r="A25" s="7">
        <v>1</v>
      </c>
      <c r="B25" s="31" t="s">
        <v>11</v>
      </c>
      <c r="C25" s="19">
        <f>+G6</f>
        <v>518385</v>
      </c>
      <c r="D25" s="20">
        <f aca="true" t="shared" si="1" ref="D25:D32">+C25-F25-H25-J25</f>
        <v>296805</v>
      </c>
      <c r="E25" s="21">
        <f aca="true" t="shared" si="2" ref="E25:E37">+D25/C25*100</f>
        <v>57.25570763042912</v>
      </c>
      <c r="F25" s="20">
        <v>140586</v>
      </c>
      <c r="G25" s="21">
        <f aca="true" t="shared" si="3" ref="G25:G37">+F25/C25*100</f>
        <v>27.119997685118204</v>
      </c>
      <c r="H25" s="20">
        <v>44582</v>
      </c>
      <c r="I25" s="21">
        <f aca="true" t="shared" si="4" ref="I25:I37">+H25/C25*100</f>
        <v>8.600171687066563</v>
      </c>
      <c r="J25" s="20">
        <v>36412</v>
      </c>
      <c r="K25" s="21">
        <f aca="true" t="shared" si="5" ref="K25:K37">+J25/C25*100</f>
        <v>7.0241229973861135</v>
      </c>
      <c r="L25" s="22">
        <f>+L6</f>
        <v>334505</v>
      </c>
      <c r="M25" s="20">
        <f>+L25-O25-Q25-S25</f>
        <v>189913</v>
      </c>
      <c r="N25" s="23">
        <f aca="true" t="shared" si="6" ref="N25:N37">+M25/D25*100</f>
        <v>63.98578191068209</v>
      </c>
      <c r="O25" s="19">
        <v>93380</v>
      </c>
      <c r="P25" s="23">
        <f aca="true" t="shared" si="7" ref="P25:P37">+O25/F25*100</f>
        <v>66.42197658372811</v>
      </c>
      <c r="Q25" s="19">
        <v>28086</v>
      </c>
      <c r="R25" s="23">
        <f aca="true" t="shared" si="8" ref="R25:R37">+Q25/H25*100</f>
        <v>62.998519581894044</v>
      </c>
      <c r="S25" s="19">
        <v>23126</v>
      </c>
      <c r="T25" s="23">
        <f aca="true" t="shared" si="9" ref="T25:T37">+S25/J25*100</f>
        <v>63.512029001428104</v>
      </c>
    </row>
    <row r="26" spans="1:20" ht="15">
      <c r="A26" s="7">
        <v>2</v>
      </c>
      <c r="B26" s="31" t="s">
        <v>12</v>
      </c>
      <c r="C26" s="19">
        <f aca="true" t="shared" si="10" ref="C26:C36">+G7</f>
        <v>4358610</v>
      </c>
      <c r="D26" s="20">
        <f t="shared" si="1"/>
        <v>2633648</v>
      </c>
      <c r="E26" s="21">
        <f t="shared" si="2"/>
        <v>60.42403426780556</v>
      </c>
      <c r="F26" s="20">
        <v>1053117</v>
      </c>
      <c r="G26" s="21">
        <f t="shared" si="3"/>
        <v>24.16176258027215</v>
      </c>
      <c r="H26" s="20">
        <v>336577</v>
      </c>
      <c r="I26" s="21">
        <f t="shared" si="4"/>
        <v>7.722117831143414</v>
      </c>
      <c r="J26" s="20">
        <v>335268</v>
      </c>
      <c r="K26" s="21">
        <f t="shared" si="5"/>
        <v>7.692085320778872</v>
      </c>
      <c r="L26" s="22">
        <f aca="true" t="shared" si="11" ref="L26:L36">+L7</f>
        <v>3102865</v>
      </c>
      <c r="M26" s="20">
        <f aca="true" t="shared" si="12" ref="M26:M36">+L26-O26-Q26-S26</f>
        <v>1907003</v>
      </c>
      <c r="N26" s="23">
        <f t="shared" si="6"/>
        <v>72.40918300395496</v>
      </c>
      <c r="O26" s="19">
        <v>731194</v>
      </c>
      <c r="P26" s="23">
        <f t="shared" si="7"/>
        <v>69.43141170449248</v>
      </c>
      <c r="Q26" s="19">
        <v>207097</v>
      </c>
      <c r="R26" s="23">
        <f t="shared" si="8"/>
        <v>61.530348181842484</v>
      </c>
      <c r="S26" s="19">
        <v>257571</v>
      </c>
      <c r="T26" s="23">
        <f t="shared" si="9"/>
        <v>76.8254053473639</v>
      </c>
    </row>
    <row r="27" spans="1:20" ht="17.25" customHeight="1">
      <c r="A27" s="7">
        <v>3</v>
      </c>
      <c r="B27" s="31" t="s">
        <v>30</v>
      </c>
      <c r="C27" s="19">
        <f t="shared" si="10"/>
        <v>4608339</v>
      </c>
      <c r="D27" s="20">
        <f t="shared" si="1"/>
        <v>2603136</v>
      </c>
      <c r="E27" s="21">
        <f t="shared" si="2"/>
        <v>56.48751100993221</v>
      </c>
      <c r="F27" s="20">
        <v>1077944</v>
      </c>
      <c r="G27" s="21">
        <f t="shared" si="3"/>
        <v>23.3911611103263</v>
      </c>
      <c r="H27" s="20">
        <v>671084</v>
      </c>
      <c r="I27" s="21">
        <f t="shared" si="4"/>
        <v>14.562383539926207</v>
      </c>
      <c r="J27" s="20">
        <v>256175</v>
      </c>
      <c r="K27" s="21">
        <f t="shared" si="5"/>
        <v>5.5589443398152785</v>
      </c>
      <c r="L27" s="22">
        <f t="shared" si="11"/>
        <v>3183139</v>
      </c>
      <c r="M27" s="20">
        <f t="shared" si="12"/>
        <v>1829462</v>
      </c>
      <c r="N27" s="23">
        <f t="shared" si="6"/>
        <v>70.27915560308797</v>
      </c>
      <c r="O27" s="19">
        <v>748063</v>
      </c>
      <c r="P27" s="23">
        <f t="shared" si="7"/>
        <v>69.39720430745938</v>
      </c>
      <c r="Q27" s="19">
        <v>429941</v>
      </c>
      <c r="R27" s="23">
        <f t="shared" si="8"/>
        <v>64.06664441411209</v>
      </c>
      <c r="S27" s="19">
        <v>175673</v>
      </c>
      <c r="T27" s="23">
        <f t="shared" si="9"/>
        <v>68.57538791841515</v>
      </c>
    </row>
    <row r="28" spans="1:20" ht="15">
      <c r="A28" s="7">
        <v>4</v>
      </c>
      <c r="B28" s="31" t="s">
        <v>31</v>
      </c>
      <c r="C28" s="19">
        <f t="shared" si="10"/>
        <v>10697557</v>
      </c>
      <c r="D28" s="20">
        <f t="shared" si="1"/>
        <v>5851715</v>
      </c>
      <c r="E28" s="21">
        <f t="shared" si="2"/>
        <v>54.701414537917394</v>
      </c>
      <c r="F28" s="20">
        <v>2272571</v>
      </c>
      <c r="G28" s="21">
        <f t="shared" si="3"/>
        <v>21.243831652404378</v>
      </c>
      <c r="H28" s="20">
        <v>1379192</v>
      </c>
      <c r="I28" s="21">
        <f t="shared" si="4"/>
        <v>12.892588466693844</v>
      </c>
      <c r="J28" s="22">
        <v>1194079</v>
      </c>
      <c r="K28" s="21">
        <f t="shared" si="5"/>
        <v>11.162165342984384</v>
      </c>
      <c r="L28" s="22">
        <f t="shared" si="11"/>
        <v>8020951</v>
      </c>
      <c r="M28" s="20">
        <f t="shared" si="12"/>
        <v>4512855</v>
      </c>
      <c r="N28" s="23">
        <f t="shared" si="6"/>
        <v>77.12021176697772</v>
      </c>
      <c r="O28" s="19">
        <v>1661363</v>
      </c>
      <c r="P28" s="23">
        <f t="shared" si="7"/>
        <v>73.10499869971059</v>
      </c>
      <c r="Q28" s="19">
        <v>996621</v>
      </c>
      <c r="R28" s="23">
        <f t="shared" si="8"/>
        <v>72.2612225128916</v>
      </c>
      <c r="S28" s="19">
        <v>850112</v>
      </c>
      <c r="T28" s="23">
        <f t="shared" si="9"/>
        <v>71.19394947905457</v>
      </c>
    </row>
    <row r="29" spans="1:20" ht="15">
      <c r="A29" s="7">
        <v>5</v>
      </c>
      <c r="B29" s="32" t="s">
        <v>15</v>
      </c>
      <c r="C29" s="19">
        <f t="shared" si="10"/>
        <v>3724103</v>
      </c>
      <c r="D29" s="20">
        <f t="shared" si="1"/>
        <v>1958598</v>
      </c>
      <c r="E29" s="21">
        <f t="shared" si="2"/>
        <v>52.59247663128544</v>
      </c>
      <c r="F29" s="20">
        <v>931111</v>
      </c>
      <c r="G29" s="21">
        <f t="shared" si="3"/>
        <v>25.002289141841672</v>
      </c>
      <c r="H29" s="20">
        <v>595084</v>
      </c>
      <c r="I29" s="21">
        <f t="shared" si="4"/>
        <v>15.979257286922516</v>
      </c>
      <c r="J29" s="20">
        <v>239310</v>
      </c>
      <c r="K29" s="21">
        <f t="shared" si="5"/>
        <v>6.425976939950371</v>
      </c>
      <c r="L29" s="22">
        <f t="shared" si="11"/>
        <v>2699615</v>
      </c>
      <c r="M29" s="20">
        <f t="shared" si="12"/>
        <v>1431185</v>
      </c>
      <c r="N29" s="23">
        <f t="shared" si="6"/>
        <v>73.07191164292009</v>
      </c>
      <c r="O29" s="19">
        <v>666445</v>
      </c>
      <c r="P29" s="23">
        <f t="shared" si="7"/>
        <v>71.57524720468344</v>
      </c>
      <c r="Q29" s="19">
        <v>435502</v>
      </c>
      <c r="R29" s="23">
        <f t="shared" si="8"/>
        <v>73.18328168796337</v>
      </c>
      <c r="S29" s="19">
        <v>166483</v>
      </c>
      <c r="T29" s="23">
        <f t="shared" si="9"/>
        <v>69.56792444945886</v>
      </c>
    </row>
    <row r="30" spans="1:20" ht="15">
      <c r="A30" s="7">
        <v>6</v>
      </c>
      <c r="B30" s="32" t="s">
        <v>32</v>
      </c>
      <c r="C30" s="19">
        <f t="shared" si="10"/>
        <v>5386900</v>
      </c>
      <c r="D30" s="20">
        <f t="shared" si="1"/>
        <v>2711177</v>
      </c>
      <c r="E30" s="21">
        <f t="shared" si="2"/>
        <v>50.32907609200097</v>
      </c>
      <c r="F30" s="20">
        <v>1347584</v>
      </c>
      <c r="G30" s="21">
        <f t="shared" si="3"/>
        <v>25.015946091444057</v>
      </c>
      <c r="H30" s="20">
        <v>872683</v>
      </c>
      <c r="I30" s="21">
        <f t="shared" si="4"/>
        <v>16.20009653047207</v>
      </c>
      <c r="J30" s="20">
        <v>455456</v>
      </c>
      <c r="K30" s="21">
        <f t="shared" si="5"/>
        <v>8.454881286082905</v>
      </c>
      <c r="L30" s="22">
        <f t="shared" si="11"/>
        <v>3959099</v>
      </c>
      <c r="M30" s="20">
        <f t="shared" si="12"/>
        <v>2093443</v>
      </c>
      <c r="N30" s="23">
        <f t="shared" si="6"/>
        <v>77.21528325151769</v>
      </c>
      <c r="O30" s="19">
        <v>957156</v>
      </c>
      <c r="P30" s="23">
        <f t="shared" si="7"/>
        <v>71.02755746580547</v>
      </c>
      <c r="Q30" s="19">
        <v>607828</v>
      </c>
      <c r="R30" s="23">
        <f t="shared" si="8"/>
        <v>69.6504916447324</v>
      </c>
      <c r="S30" s="19">
        <v>300672</v>
      </c>
      <c r="T30" s="23">
        <f t="shared" si="9"/>
        <v>66.01559755497787</v>
      </c>
    </row>
    <row r="31" spans="1:20" ht="15">
      <c r="A31" s="7">
        <v>7</v>
      </c>
      <c r="B31" s="32" t="s">
        <v>33</v>
      </c>
      <c r="C31" s="19">
        <f t="shared" si="10"/>
        <v>4629343</v>
      </c>
      <c r="D31" s="20">
        <f t="shared" si="1"/>
        <v>2496182</v>
      </c>
      <c r="E31" s="21">
        <f aca="true" t="shared" si="13" ref="E31:E36">+D31/C31*100</f>
        <v>53.92086954887551</v>
      </c>
      <c r="F31" s="20">
        <v>1172058</v>
      </c>
      <c r="G31" s="21">
        <f aca="true" t="shared" si="14" ref="G31:G36">+F31/C31*100</f>
        <v>25.318020289272148</v>
      </c>
      <c r="H31" s="20">
        <v>634832</v>
      </c>
      <c r="I31" s="21">
        <f aca="true" t="shared" si="15" ref="I31:I36">+H31/C31*100</f>
        <v>13.713220212889821</v>
      </c>
      <c r="J31" s="20">
        <v>326271</v>
      </c>
      <c r="K31" s="21">
        <f aca="true" t="shared" si="16" ref="K31:K36">+J31/C31*100</f>
        <v>7.04788994896252</v>
      </c>
      <c r="L31" s="22">
        <f t="shared" si="11"/>
        <v>3435830</v>
      </c>
      <c r="M31" s="20">
        <f t="shared" si="12"/>
        <v>1851578</v>
      </c>
      <c r="N31" s="23">
        <f t="shared" si="6"/>
        <v>74.17640220144204</v>
      </c>
      <c r="O31" s="19">
        <v>865980</v>
      </c>
      <c r="P31" s="23">
        <f t="shared" si="7"/>
        <v>73.88542205249227</v>
      </c>
      <c r="Q31" s="19">
        <v>474543</v>
      </c>
      <c r="R31" s="23">
        <f t="shared" si="8"/>
        <v>74.75095773369962</v>
      </c>
      <c r="S31" s="19">
        <v>243729</v>
      </c>
      <c r="T31" s="23">
        <f t="shared" si="9"/>
        <v>74.7013985306693</v>
      </c>
    </row>
    <row r="32" spans="1:20" ht="15">
      <c r="A32" s="7">
        <v>8</v>
      </c>
      <c r="B32" s="33" t="s">
        <v>18</v>
      </c>
      <c r="C32" s="19">
        <f t="shared" si="10"/>
        <v>5285307</v>
      </c>
      <c r="D32" s="20">
        <f t="shared" si="1"/>
        <v>2776040</v>
      </c>
      <c r="E32" s="21">
        <f t="shared" si="13"/>
        <v>52.52372284145462</v>
      </c>
      <c r="F32" s="20">
        <v>1368575</v>
      </c>
      <c r="G32" s="21">
        <f t="shared" si="14"/>
        <v>25.893954693644094</v>
      </c>
      <c r="H32" s="20">
        <v>651374</v>
      </c>
      <c r="I32" s="21">
        <f t="shared" si="15"/>
        <v>12.324241524664508</v>
      </c>
      <c r="J32" s="20">
        <v>489318</v>
      </c>
      <c r="K32" s="21">
        <f t="shared" si="16"/>
        <v>9.258080940236773</v>
      </c>
      <c r="L32" s="22">
        <f t="shared" si="11"/>
        <v>3885584</v>
      </c>
      <c r="M32" s="20">
        <f t="shared" si="12"/>
        <v>2119626</v>
      </c>
      <c r="N32" s="23">
        <f t="shared" si="6"/>
        <v>76.35430325211452</v>
      </c>
      <c r="O32" s="19">
        <v>982065</v>
      </c>
      <c r="P32" s="23">
        <f t="shared" si="7"/>
        <v>71.75821566227646</v>
      </c>
      <c r="Q32" s="19">
        <v>453916</v>
      </c>
      <c r="R32" s="23">
        <f t="shared" si="8"/>
        <v>69.68592544375429</v>
      </c>
      <c r="S32" s="19">
        <v>329977</v>
      </c>
      <c r="T32" s="23">
        <f t="shared" si="9"/>
        <v>67.43610494606779</v>
      </c>
    </row>
    <row r="33" spans="1:20" ht="15">
      <c r="A33" s="7">
        <v>9</v>
      </c>
      <c r="B33" s="33" t="s">
        <v>19</v>
      </c>
      <c r="C33" s="19">
        <f t="shared" si="10"/>
        <v>3778066</v>
      </c>
      <c r="D33" s="20">
        <f>+C33-F33-H33-J33</f>
        <v>1924198</v>
      </c>
      <c r="E33" s="21">
        <f t="shared" si="13"/>
        <v>50.93076722323009</v>
      </c>
      <c r="F33" s="20">
        <v>963757</v>
      </c>
      <c r="G33" s="21">
        <f t="shared" si="14"/>
        <v>25.50926849875042</v>
      </c>
      <c r="H33" s="20">
        <v>584704</v>
      </c>
      <c r="I33" s="21">
        <f t="shared" si="15"/>
        <v>15.476278074549255</v>
      </c>
      <c r="J33" s="20">
        <v>305407</v>
      </c>
      <c r="K33" s="21">
        <f t="shared" si="16"/>
        <v>8.083686203470242</v>
      </c>
      <c r="L33" s="22">
        <f t="shared" si="11"/>
        <v>2797440</v>
      </c>
      <c r="M33" s="20">
        <f t="shared" si="12"/>
        <v>1441575</v>
      </c>
      <c r="N33" s="23">
        <f t="shared" si="6"/>
        <v>74.91822567116274</v>
      </c>
      <c r="O33" s="19">
        <v>702218</v>
      </c>
      <c r="P33" s="23">
        <f t="shared" si="7"/>
        <v>72.86255767792089</v>
      </c>
      <c r="Q33" s="19">
        <v>427972</v>
      </c>
      <c r="R33" s="23">
        <f t="shared" si="8"/>
        <v>73.19464207530648</v>
      </c>
      <c r="S33" s="19">
        <v>225675</v>
      </c>
      <c r="T33" s="23">
        <f t="shared" si="9"/>
        <v>73.89319825675247</v>
      </c>
    </row>
    <row r="34" spans="1:20" ht="15">
      <c r="A34" s="7">
        <v>10</v>
      </c>
      <c r="B34" s="33" t="s">
        <v>20</v>
      </c>
      <c r="C34" s="19">
        <f t="shared" si="10"/>
        <v>6910275</v>
      </c>
      <c r="D34" s="20">
        <f>+C34-F34-H34-J34</f>
        <v>3793441</v>
      </c>
      <c r="E34" s="21">
        <f t="shared" si="13"/>
        <v>54.895659000546296</v>
      </c>
      <c r="F34" s="20">
        <v>1656732</v>
      </c>
      <c r="G34" s="21">
        <f t="shared" si="14"/>
        <v>23.97490693206855</v>
      </c>
      <c r="H34" s="20">
        <v>791456</v>
      </c>
      <c r="I34" s="21">
        <f t="shared" si="15"/>
        <v>11.45332132223392</v>
      </c>
      <c r="J34" s="20">
        <v>668646</v>
      </c>
      <c r="K34" s="21">
        <f t="shared" si="16"/>
        <v>9.676112745151242</v>
      </c>
      <c r="L34" s="22">
        <f t="shared" si="11"/>
        <v>5151199</v>
      </c>
      <c r="M34" s="20">
        <f t="shared" si="12"/>
        <v>2867543</v>
      </c>
      <c r="N34" s="23">
        <f t="shared" si="6"/>
        <v>75.59213389637534</v>
      </c>
      <c r="O34" s="19">
        <v>1240475</v>
      </c>
      <c r="P34" s="23">
        <f t="shared" si="7"/>
        <v>74.87481379003967</v>
      </c>
      <c r="Q34" s="19">
        <v>587743</v>
      </c>
      <c r="R34" s="23">
        <f t="shared" si="8"/>
        <v>74.26098229086645</v>
      </c>
      <c r="S34" s="19">
        <v>455438</v>
      </c>
      <c r="T34" s="23">
        <f t="shared" si="9"/>
        <v>68.11347110429136</v>
      </c>
    </row>
    <row r="35" spans="1:20" ht="15">
      <c r="A35" s="28">
        <v>11</v>
      </c>
      <c r="B35" s="33" t="s">
        <v>21</v>
      </c>
      <c r="C35" s="19">
        <f t="shared" si="10"/>
        <v>11019258</v>
      </c>
      <c r="D35" s="20">
        <f>+C35-F35-H35-J35</f>
        <v>5632862</v>
      </c>
      <c r="E35" s="21">
        <f t="shared" si="13"/>
        <v>51.11834208800629</v>
      </c>
      <c r="F35" s="88">
        <v>2705433</v>
      </c>
      <c r="G35" s="21">
        <f t="shared" si="14"/>
        <v>24.55186184042519</v>
      </c>
      <c r="H35">
        <v>1542311</v>
      </c>
      <c r="I35" s="21">
        <f t="shared" si="15"/>
        <v>13.996505027833997</v>
      </c>
      <c r="J35">
        <v>1138652</v>
      </c>
      <c r="K35" s="21">
        <f t="shared" si="16"/>
        <v>10.333291043734524</v>
      </c>
      <c r="L35" s="22">
        <f t="shared" si="11"/>
        <v>8096020</v>
      </c>
      <c r="M35" s="20">
        <f t="shared" si="12"/>
        <v>4163945</v>
      </c>
      <c r="N35" s="23">
        <f t="shared" si="6"/>
        <v>73.92236841591362</v>
      </c>
      <c r="O35" s="82">
        <v>1955825</v>
      </c>
      <c r="P35" s="23">
        <f t="shared" si="7"/>
        <v>72.29249439923295</v>
      </c>
      <c r="Q35" s="82">
        <v>1048930</v>
      </c>
      <c r="R35" s="23">
        <f t="shared" si="8"/>
        <v>68.01027808269538</v>
      </c>
      <c r="S35" s="82">
        <v>927320</v>
      </c>
      <c r="T35" s="23">
        <f t="shared" si="9"/>
        <v>81.44015906528071</v>
      </c>
    </row>
    <row r="36" spans="1:20" ht="17.25" customHeight="1">
      <c r="A36" s="7">
        <v>12</v>
      </c>
      <c r="B36" s="33" t="s">
        <v>35</v>
      </c>
      <c r="C36" s="19">
        <f t="shared" si="10"/>
        <v>8882240</v>
      </c>
      <c r="D36" s="20">
        <f>+C36-F36-H36-J36</f>
        <v>4448244</v>
      </c>
      <c r="E36" s="21">
        <f t="shared" si="13"/>
        <v>50.08020499333501</v>
      </c>
      <c r="F36" s="20">
        <v>2153956</v>
      </c>
      <c r="G36" s="21">
        <f t="shared" si="14"/>
        <v>24.25014410779263</v>
      </c>
      <c r="H36" s="20">
        <v>1296251</v>
      </c>
      <c r="I36" s="21">
        <f t="shared" si="15"/>
        <v>14.59373986742083</v>
      </c>
      <c r="J36" s="20">
        <v>983789</v>
      </c>
      <c r="K36" s="21">
        <f t="shared" si="16"/>
        <v>11.075911031451525</v>
      </c>
      <c r="L36" s="22">
        <f t="shared" si="11"/>
        <v>6714931</v>
      </c>
      <c r="M36" s="20">
        <f t="shared" si="12"/>
        <v>3424822</v>
      </c>
      <c r="N36" s="23">
        <f t="shared" si="6"/>
        <v>76.992673963029</v>
      </c>
      <c r="O36" s="19">
        <v>1606486</v>
      </c>
      <c r="P36" s="23">
        <f t="shared" si="7"/>
        <v>74.5830462646405</v>
      </c>
      <c r="Q36" s="19">
        <v>935522</v>
      </c>
      <c r="R36" s="23">
        <f t="shared" si="8"/>
        <v>72.17136187358776</v>
      </c>
      <c r="S36" s="19">
        <v>748101</v>
      </c>
      <c r="T36" s="23">
        <f t="shared" si="9"/>
        <v>76.0428303223557</v>
      </c>
    </row>
    <row r="37" spans="1:20" ht="15">
      <c r="A37" s="7"/>
      <c r="B37" s="19" t="s">
        <v>25</v>
      </c>
      <c r="C37" s="20">
        <f>SUM(C25:C36)</f>
        <v>69798383</v>
      </c>
      <c r="D37" s="20">
        <f>SUM(D25:D36)</f>
        <v>37126046</v>
      </c>
      <c r="E37" s="21">
        <f t="shared" si="2"/>
        <v>53.19040986952377</v>
      </c>
      <c r="F37" s="20">
        <f>SUM(F25:F36)</f>
        <v>16843424</v>
      </c>
      <c r="G37" s="21">
        <f t="shared" si="3"/>
        <v>24.13153897848894</v>
      </c>
      <c r="H37" s="20">
        <f>SUM(H25:H36)</f>
        <v>9400130</v>
      </c>
      <c r="I37" s="21">
        <f t="shared" si="4"/>
        <v>13.467546948759543</v>
      </c>
      <c r="J37" s="20">
        <f>SUM(J25:J36)</f>
        <v>6428783</v>
      </c>
      <c r="K37" s="21">
        <f t="shared" si="5"/>
        <v>9.210504203227746</v>
      </c>
      <c r="L37" s="20">
        <f>SUM(L25:L36)</f>
        <v>51381178</v>
      </c>
      <c r="M37" s="20">
        <f>SUM(M25:M36)</f>
        <v>27832950</v>
      </c>
      <c r="N37" s="23">
        <f t="shared" si="6"/>
        <v>74.96879683874765</v>
      </c>
      <c r="O37" s="19">
        <f>SUM(O25:O36)</f>
        <v>12210650</v>
      </c>
      <c r="P37" s="23">
        <f t="shared" si="7"/>
        <v>72.49505801195765</v>
      </c>
      <c r="Q37" s="19">
        <f>SUM(Q25:Q36)</f>
        <v>6633701</v>
      </c>
      <c r="R37" s="23">
        <f t="shared" si="8"/>
        <v>70.57031126165276</v>
      </c>
      <c r="S37" s="20">
        <f>SUM(S25:S36)</f>
        <v>4703877</v>
      </c>
      <c r="T37" s="23">
        <f t="shared" si="9"/>
        <v>73.1690119265186</v>
      </c>
    </row>
    <row r="38" spans="1:20" ht="15">
      <c r="A38" s="7"/>
      <c r="B38" s="16"/>
      <c r="C38" s="24"/>
      <c r="D38" s="24"/>
      <c r="E38" s="25"/>
      <c r="F38" s="24">
        <v>1645477</v>
      </c>
      <c r="G38" s="25"/>
      <c r="H38" s="24"/>
      <c r="I38" s="26"/>
      <c r="J38" s="26"/>
      <c r="K38" s="25" t="s">
        <v>34</v>
      </c>
      <c r="L38" s="26"/>
      <c r="M38" s="25">
        <f>+M37/$L$18*100</f>
        <v>54.16954434170427</v>
      </c>
      <c r="N38" s="27"/>
      <c r="O38" s="25">
        <f>+O37/$L$18*100</f>
        <v>23.764830771299174</v>
      </c>
      <c r="P38" s="26"/>
      <c r="Q38" s="25">
        <f>+Q37/$L$18*100</f>
        <v>12.910760823739775</v>
      </c>
      <c r="R38" s="24"/>
      <c r="S38" s="25">
        <f>+S37/$L$18*100</f>
        <v>9.154864063256781</v>
      </c>
      <c r="T38" s="27"/>
    </row>
    <row r="39" spans="1:8" ht="15.75">
      <c r="A39" s="89" t="s">
        <v>128</v>
      </c>
      <c r="B39" s="90"/>
      <c r="H39" s="52"/>
    </row>
    <row r="40" ht="15">
      <c r="O40" s="36"/>
    </row>
    <row r="41" spans="4:13" ht="15">
      <c r="D41" s="86"/>
      <c r="H41" s="86"/>
      <c r="J41" s="86"/>
      <c r="M41" s="86"/>
    </row>
    <row r="43" ht="15">
      <c r="C43" s="40" t="s">
        <v>36</v>
      </c>
    </row>
    <row r="44" spans="1:21" ht="15">
      <c r="A44" s="26"/>
      <c r="B44" s="26"/>
      <c r="C44" s="95" t="s">
        <v>4</v>
      </c>
      <c r="D44" s="96"/>
      <c r="E44" s="96"/>
      <c r="F44" s="96"/>
      <c r="G44" s="96"/>
      <c r="H44" s="96"/>
      <c r="I44" s="96"/>
      <c r="J44" s="96"/>
      <c r="K44" s="97"/>
      <c r="L44" s="95" t="s">
        <v>5</v>
      </c>
      <c r="M44" s="96"/>
      <c r="N44" s="96"/>
      <c r="O44" s="96"/>
      <c r="P44" s="96"/>
      <c r="Q44" s="96"/>
      <c r="R44" s="96"/>
      <c r="S44" s="97"/>
      <c r="T44" s="95"/>
      <c r="U44" s="97"/>
    </row>
    <row r="45" spans="1:21" ht="15">
      <c r="A45" s="5" t="s">
        <v>2</v>
      </c>
      <c r="B45" s="26" t="s">
        <v>3</v>
      </c>
      <c r="C45" s="26" t="s">
        <v>37</v>
      </c>
      <c r="D45" s="26" t="s">
        <v>38</v>
      </c>
      <c r="E45" s="26" t="s">
        <v>7</v>
      </c>
      <c r="F45" s="26" t="s">
        <v>39</v>
      </c>
      <c r="G45" s="26" t="s">
        <v>7</v>
      </c>
      <c r="H45" s="26" t="s">
        <v>40</v>
      </c>
      <c r="I45" s="26" t="s">
        <v>7</v>
      </c>
      <c r="J45" s="26" t="s">
        <v>41</v>
      </c>
      <c r="K45" s="26" t="s">
        <v>7</v>
      </c>
      <c r="L45" s="26" t="s">
        <v>38</v>
      </c>
      <c r="M45" s="26" t="s">
        <v>7</v>
      </c>
      <c r="N45" s="26" t="s">
        <v>39</v>
      </c>
      <c r="O45" s="26" t="s">
        <v>7</v>
      </c>
      <c r="P45" s="26" t="s">
        <v>40</v>
      </c>
      <c r="Q45" s="26" t="s">
        <v>7</v>
      </c>
      <c r="R45" s="26" t="s">
        <v>41</v>
      </c>
      <c r="S45" s="26" t="s">
        <v>7</v>
      </c>
      <c r="T45" s="26" t="s">
        <v>25</v>
      </c>
      <c r="U45" s="26" t="s">
        <v>7</v>
      </c>
    </row>
    <row r="46" spans="1:21" ht="15">
      <c r="A46" s="7">
        <v>1</v>
      </c>
      <c r="B46" s="80" t="s">
        <v>42</v>
      </c>
      <c r="C46" s="26">
        <v>518385</v>
      </c>
      <c r="D46" s="26">
        <v>160889</v>
      </c>
      <c r="E46" s="35">
        <v>31.03658477772312</v>
      </c>
      <c r="F46" s="26">
        <v>228819</v>
      </c>
      <c r="G46" s="35">
        <v>44.14074481321798</v>
      </c>
      <c r="H46" s="26">
        <v>112765</v>
      </c>
      <c r="I46" s="35">
        <v>21.753137147101093</v>
      </c>
      <c r="J46" s="26">
        <v>15912</v>
      </c>
      <c r="K46" s="35">
        <v>3.0695332619578113</v>
      </c>
      <c r="L46" s="26">
        <v>100099</v>
      </c>
      <c r="M46" s="35">
        <v>62.21618631478846</v>
      </c>
      <c r="N46" s="26">
        <v>154073</v>
      </c>
      <c r="O46" s="35">
        <v>67.33400635436743</v>
      </c>
      <c r="P46" s="26">
        <v>70235</v>
      </c>
      <c r="Q46" s="35">
        <v>62.28439675431206</v>
      </c>
      <c r="R46" s="26">
        <v>10098</v>
      </c>
      <c r="S46" s="35">
        <v>63.46153846153846</v>
      </c>
      <c r="T46" s="26">
        <v>334505</v>
      </c>
      <c r="U46" s="35">
        <v>64.52829460728995</v>
      </c>
    </row>
    <row r="47" spans="1:21" ht="15">
      <c r="A47" s="7">
        <v>2</v>
      </c>
      <c r="B47" s="80" t="s">
        <v>43</v>
      </c>
      <c r="C47" s="26">
        <v>4358610</v>
      </c>
      <c r="D47" s="26">
        <v>1259705</v>
      </c>
      <c r="E47" s="35">
        <v>28.90153053381697</v>
      </c>
      <c r="F47" s="26">
        <v>1830869</v>
      </c>
      <c r="G47" s="35">
        <v>42.00580001422472</v>
      </c>
      <c r="H47" s="26">
        <v>1015308</v>
      </c>
      <c r="I47" s="35">
        <v>23.2943071300254</v>
      </c>
      <c r="J47" s="26">
        <v>252728</v>
      </c>
      <c r="K47" s="35">
        <v>5.79836232193291</v>
      </c>
      <c r="L47" s="26">
        <v>935448</v>
      </c>
      <c r="M47" s="35">
        <v>74.25929086571857</v>
      </c>
      <c r="N47" s="26">
        <v>1292525</v>
      </c>
      <c r="O47" s="35">
        <v>70.59625784258732</v>
      </c>
      <c r="P47" s="26">
        <v>713645</v>
      </c>
      <c r="Q47" s="35">
        <v>70.28852328554488</v>
      </c>
      <c r="R47" s="26">
        <v>161247</v>
      </c>
      <c r="S47" s="35">
        <v>63.80258617960811</v>
      </c>
      <c r="T47" s="26">
        <v>3102865</v>
      </c>
      <c r="U47" s="35">
        <v>71.18932411938668</v>
      </c>
    </row>
    <row r="48" spans="1:21" ht="15">
      <c r="A48" s="7">
        <v>3</v>
      </c>
      <c r="B48" s="80" t="s">
        <v>44</v>
      </c>
      <c r="C48" s="26">
        <v>4608339</v>
      </c>
      <c r="D48" s="26">
        <v>1009275</v>
      </c>
      <c r="E48" s="35">
        <v>21.90105806018177</v>
      </c>
      <c r="F48" s="26">
        <v>1645064</v>
      </c>
      <c r="G48" s="35">
        <v>35.697547424353985</v>
      </c>
      <c r="H48" s="26">
        <v>1126702</v>
      </c>
      <c r="I48" s="35">
        <v>24.4491995923043</v>
      </c>
      <c r="J48" s="26">
        <v>827298</v>
      </c>
      <c r="K48" s="35">
        <v>17.95219492315995</v>
      </c>
      <c r="L48" s="26">
        <v>743826</v>
      </c>
      <c r="M48" s="35">
        <v>73.69904139109758</v>
      </c>
      <c r="N48" s="26">
        <v>1120669</v>
      </c>
      <c r="O48" s="35">
        <v>68.12312469302107</v>
      </c>
      <c r="P48" s="26">
        <v>771459</v>
      </c>
      <c r="Q48" s="35">
        <v>68.47054500657673</v>
      </c>
      <c r="R48" s="26">
        <v>547185</v>
      </c>
      <c r="S48" s="35">
        <v>66.14122118027603</v>
      </c>
      <c r="T48" s="26">
        <v>3183139</v>
      </c>
      <c r="U48" s="35">
        <v>69.07345575054265</v>
      </c>
    </row>
    <row r="49" spans="1:21" ht="15">
      <c r="A49" s="7">
        <v>4</v>
      </c>
      <c r="B49" s="80" t="s">
        <v>45</v>
      </c>
      <c r="C49" s="26">
        <v>10697557</v>
      </c>
      <c r="D49" s="26">
        <v>2389378</v>
      </c>
      <c r="E49" s="35">
        <v>22.335735158971342</v>
      </c>
      <c r="F49" s="26">
        <v>3808505</v>
      </c>
      <c r="G49" s="35">
        <v>35.60163315792568</v>
      </c>
      <c r="H49" s="26">
        <v>2666756</v>
      </c>
      <c r="I49" s="35">
        <v>24.928644923322214</v>
      </c>
      <c r="J49" s="26">
        <v>1832918</v>
      </c>
      <c r="K49" s="35">
        <v>17.13398675978076</v>
      </c>
      <c r="L49" s="26">
        <v>1797315</v>
      </c>
      <c r="M49" s="35">
        <v>75.22104078969505</v>
      </c>
      <c r="N49" s="26">
        <v>2841615</v>
      </c>
      <c r="O49" s="35">
        <v>74.61234788978878</v>
      </c>
      <c r="P49" s="26">
        <v>1970217</v>
      </c>
      <c r="Q49" s="35">
        <v>73.88066249780633</v>
      </c>
      <c r="R49" s="26">
        <v>1411804</v>
      </c>
      <c r="S49" s="35">
        <v>77.02494055926124</v>
      </c>
      <c r="T49" s="26">
        <v>8020951</v>
      </c>
      <c r="U49" s="35">
        <v>74.97927797907504</v>
      </c>
    </row>
    <row r="50" spans="1:21" ht="15">
      <c r="A50" s="7">
        <v>5</v>
      </c>
      <c r="B50" s="80" t="s">
        <v>114</v>
      </c>
      <c r="C50" s="26">
        <v>3724103</v>
      </c>
      <c r="D50" s="26">
        <v>830185</v>
      </c>
      <c r="E50" s="35">
        <v>22.29221372233797</v>
      </c>
      <c r="F50" s="26">
        <v>1348467</v>
      </c>
      <c r="G50" s="35">
        <v>36.209175739768746</v>
      </c>
      <c r="H50" s="26">
        <v>982383</v>
      </c>
      <c r="I50" s="35">
        <v>26.379050203498664</v>
      </c>
      <c r="J50" s="26">
        <v>563068</v>
      </c>
      <c r="K50" s="35">
        <v>15.119560334394619</v>
      </c>
      <c r="L50" s="26">
        <v>613763</v>
      </c>
      <c r="M50" s="35">
        <v>73.93087082999573</v>
      </c>
      <c r="N50" s="26">
        <v>974737</v>
      </c>
      <c r="O50" s="35">
        <v>72.28482417441435</v>
      </c>
      <c r="P50" s="26">
        <v>707452</v>
      </c>
      <c r="Q50" s="35">
        <v>72.01386831816104</v>
      </c>
      <c r="R50" s="26">
        <v>403663</v>
      </c>
      <c r="S50" s="35">
        <v>71.68992022277949</v>
      </c>
      <c r="T50" s="26">
        <v>2699615</v>
      </c>
      <c r="U50" s="35">
        <v>72.49034196959644</v>
      </c>
    </row>
    <row r="51" spans="1:21" ht="15">
      <c r="A51" s="7">
        <v>6</v>
      </c>
      <c r="B51" s="80" t="s">
        <v>115</v>
      </c>
      <c r="C51" s="26">
        <v>5386900</v>
      </c>
      <c r="D51" s="26">
        <v>1112593</v>
      </c>
      <c r="E51" s="35">
        <v>20.653678367892482</v>
      </c>
      <c r="F51" s="26">
        <v>1915740</v>
      </c>
      <c r="G51" s="35">
        <v>35.562939724145615</v>
      </c>
      <c r="H51" s="26">
        <v>1420180</v>
      </c>
      <c r="I51" s="35">
        <v>26.3635857357664</v>
      </c>
      <c r="J51" s="26">
        <v>938387</v>
      </c>
      <c r="K51" s="35">
        <v>17.41979617219551</v>
      </c>
      <c r="L51" s="26">
        <v>842001</v>
      </c>
      <c r="M51" s="35">
        <v>75.67915670869762</v>
      </c>
      <c r="N51" s="26">
        <v>1434949</v>
      </c>
      <c r="O51" s="35">
        <v>74.90311837723281</v>
      </c>
      <c r="P51" s="26">
        <v>1055633</v>
      </c>
      <c r="Q51" s="35">
        <v>74.33092988212762</v>
      </c>
      <c r="R51" s="26">
        <v>626516</v>
      </c>
      <c r="S51" s="35">
        <v>66.76520454780383</v>
      </c>
      <c r="T51" s="26">
        <v>3959099</v>
      </c>
      <c r="U51" s="35">
        <v>73.49494143199242</v>
      </c>
    </row>
    <row r="52" spans="1:21" ht="15">
      <c r="A52" s="7">
        <v>7</v>
      </c>
      <c r="B52" s="80" t="s">
        <v>116</v>
      </c>
      <c r="C52" s="26">
        <v>4629343</v>
      </c>
      <c r="D52" s="26">
        <v>947530</v>
      </c>
      <c r="E52" s="35">
        <v>20.467915209566453</v>
      </c>
      <c r="F52" s="26">
        <v>1671097</v>
      </c>
      <c r="G52" s="35">
        <v>36.09793009504804</v>
      </c>
      <c r="H52" s="26">
        <v>1211619</v>
      </c>
      <c r="I52" s="35">
        <v>26.17259079744145</v>
      </c>
      <c r="J52" s="26">
        <v>797493</v>
      </c>
      <c r="K52" s="35">
        <v>17.22691535278332</v>
      </c>
      <c r="L52" s="26">
        <v>719091</v>
      </c>
      <c r="M52" s="35">
        <v>75.89110635019472</v>
      </c>
      <c r="N52" s="26">
        <v>1239298</v>
      </c>
      <c r="O52" s="35">
        <v>74.1607459052347</v>
      </c>
      <c r="P52" s="26">
        <v>886992</v>
      </c>
      <c r="Q52" s="35">
        <v>73.20717156135716</v>
      </c>
      <c r="R52" s="26">
        <v>590449</v>
      </c>
      <c r="S52" s="35">
        <v>74.03814202757893</v>
      </c>
      <c r="T52" s="26">
        <v>3435830</v>
      </c>
      <c r="U52" s="35">
        <v>74.21852301719703</v>
      </c>
    </row>
    <row r="53" spans="1:21" ht="15">
      <c r="A53" s="7">
        <v>8</v>
      </c>
      <c r="B53" s="80" t="s">
        <v>46</v>
      </c>
      <c r="C53" s="26">
        <v>5285307</v>
      </c>
      <c r="D53" s="26">
        <v>1062876</v>
      </c>
      <c r="E53" s="35">
        <v>20.110014423003243</v>
      </c>
      <c r="F53" s="26">
        <v>1920115</v>
      </c>
      <c r="G53" s="35">
        <v>36.329299319793535</v>
      </c>
      <c r="H53" s="26">
        <v>1355931</v>
      </c>
      <c r="I53" s="35">
        <v>25.654725449250158</v>
      </c>
      <c r="J53" s="26">
        <v>946385</v>
      </c>
      <c r="K53" s="35">
        <v>17.90596080795307</v>
      </c>
      <c r="L53" s="26">
        <v>795822</v>
      </c>
      <c r="M53" s="35">
        <v>74.87439738972374</v>
      </c>
      <c r="N53" s="26">
        <v>1415787</v>
      </c>
      <c r="O53" s="35">
        <v>73.73448986128435</v>
      </c>
      <c r="P53" s="26">
        <v>983150</v>
      </c>
      <c r="Q53" s="35">
        <v>72.50737685029695</v>
      </c>
      <c r="R53" s="26">
        <v>690825</v>
      </c>
      <c r="S53" s="35">
        <v>72.99619076802782</v>
      </c>
      <c r="T53" s="26">
        <v>3885584</v>
      </c>
      <c r="U53" s="35">
        <v>73.51671340945758</v>
      </c>
    </row>
    <row r="54" spans="1:21" ht="15">
      <c r="A54" s="7">
        <v>9</v>
      </c>
      <c r="B54" s="80" t="s">
        <v>47</v>
      </c>
      <c r="C54" s="26">
        <v>3778066</v>
      </c>
      <c r="D54" s="26">
        <v>687724</v>
      </c>
      <c r="E54" s="35">
        <v>18.20307003636252</v>
      </c>
      <c r="F54" s="26">
        <v>1341520</v>
      </c>
      <c r="G54" s="35">
        <v>35.508114469149035</v>
      </c>
      <c r="H54" s="26">
        <v>1036116</v>
      </c>
      <c r="I54" s="35">
        <v>27.424507671385307</v>
      </c>
      <c r="J54" s="26">
        <v>714310</v>
      </c>
      <c r="K54" s="35">
        <v>18.9067634075212</v>
      </c>
      <c r="L54" s="26">
        <v>522550</v>
      </c>
      <c r="M54" s="35">
        <v>75.98251624198079</v>
      </c>
      <c r="N54" s="26">
        <v>992005</v>
      </c>
      <c r="O54" s="35">
        <v>73.94634444510703</v>
      </c>
      <c r="P54" s="26">
        <v>761689</v>
      </c>
      <c r="Q54" s="35">
        <v>73.51387296403105</v>
      </c>
      <c r="R54" s="26">
        <v>521196</v>
      </c>
      <c r="S54" s="35">
        <v>72.96495919138749</v>
      </c>
      <c r="T54" s="26">
        <v>2797440</v>
      </c>
      <c r="U54" s="35">
        <v>74.0442332135013</v>
      </c>
    </row>
    <row r="55" spans="1:21" ht="15">
      <c r="A55" s="7">
        <v>10</v>
      </c>
      <c r="B55" s="80" t="s">
        <v>48</v>
      </c>
      <c r="C55" s="26">
        <v>6910275</v>
      </c>
      <c r="D55" s="38">
        <v>1304312</v>
      </c>
      <c r="E55" s="35">
        <f>D55/C55*100</f>
        <v>18.874965178665104</v>
      </c>
      <c r="F55" s="26">
        <v>2552241</v>
      </c>
      <c r="G55" s="35">
        <f>F55/C55*100</f>
        <v>36.93400045584293</v>
      </c>
      <c r="H55" s="26">
        <v>1778097</v>
      </c>
      <c r="I55" s="35">
        <f>H55/C55*100</f>
        <v>25.731204619208352</v>
      </c>
      <c r="J55" s="26">
        <v>1275625</v>
      </c>
      <c r="K55" s="35">
        <f>J55/C55*100</f>
        <v>18.459829746283614</v>
      </c>
      <c r="L55" s="26">
        <v>1001039</v>
      </c>
      <c r="M55" s="35">
        <f>L55/D55*100</f>
        <v>76.74843135691461</v>
      </c>
      <c r="N55" s="26">
        <v>1903526</v>
      </c>
      <c r="O55" s="35">
        <f>N55/F55*100</f>
        <v>74.58253354600917</v>
      </c>
      <c r="P55" s="26">
        <v>1303631</v>
      </c>
      <c r="Q55" s="35">
        <f>P55/H55*100</f>
        <v>73.31607893157684</v>
      </c>
      <c r="R55" s="26">
        <v>943003</v>
      </c>
      <c r="S55" s="35">
        <f>R55/J55*100</f>
        <v>73.92478196962273</v>
      </c>
      <c r="T55" s="26">
        <f>L55+N55+P55+R55</f>
        <v>5151199</v>
      </c>
      <c r="U55" s="35">
        <f>T55/C55*100</f>
        <v>74.54405215421961</v>
      </c>
    </row>
    <row r="56" spans="1:21" ht="15">
      <c r="A56" s="28">
        <v>11</v>
      </c>
      <c r="B56" s="80" t="s">
        <v>49</v>
      </c>
      <c r="C56" s="26">
        <f>+G16</f>
        <v>11019258</v>
      </c>
      <c r="D56" s="38">
        <v>2102849</v>
      </c>
      <c r="E56" s="35">
        <f>D56/C56*100</f>
        <v>19.08339926336238</v>
      </c>
      <c r="F56" s="26">
        <v>3916923</v>
      </c>
      <c r="G56" s="35">
        <f>F56/C56*100</f>
        <v>35.54615927860115</v>
      </c>
      <c r="H56" s="26">
        <v>2910000</v>
      </c>
      <c r="I56" s="35">
        <f>H56/C56*100</f>
        <v>26.408311703020292</v>
      </c>
      <c r="J56" s="26">
        <v>2089486</v>
      </c>
      <c r="K56" s="35">
        <f>J56/C56*100</f>
        <v>18.96212975501617</v>
      </c>
      <c r="L56" s="26">
        <v>1549649</v>
      </c>
      <c r="M56" s="35">
        <f>L56/D56*100</f>
        <v>73.6928329138231</v>
      </c>
      <c r="N56" s="26">
        <v>2891994</v>
      </c>
      <c r="O56" s="35">
        <f>N56/F56*100</f>
        <v>73.83331252618446</v>
      </c>
      <c r="P56" s="26">
        <v>2137141</v>
      </c>
      <c r="Q56" s="35">
        <f>P56/H56*100</f>
        <v>73.44127147766322</v>
      </c>
      <c r="R56" s="26">
        <v>1517195</v>
      </c>
      <c r="S56" s="35">
        <f>R56/J56*100</f>
        <v>72.6109196232949</v>
      </c>
      <c r="T56" s="26">
        <f>L56+N56+P56+R56</f>
        <v>8095979</v>
      </c>
      <c r="U56" s="35">
        <f>T56/C56*100</f>
        <v>73.47118109041462</v>
      </c>
    </row>
    <row r="57" spans="1:21" ht="15">
      <c r="A57" s="7">
        <v>12</v>
      </c>
      <c r="B57" s="81" t="s">
        <v>35</v>
      </c>
      <c r="C57" s="26">
        <f>+G17</f>
        <v>8882240</v>
      </c>
      <c r="D57" s="38">
        <v>1599711</v>
      </c>
      <c r="E57" s="35">
        <f>D57/C57*100</f>
        <v>18.010220394855352</v>
      </c>
      <c r="F57" s="26">
        <v>3123320</v>
      </c>
      <c r="G57" s="35">
        <f>F57/C57*100</f>
        <v>35.16365241200418</v>
      </c>
      <c r="H57" s="26">
        <v>2383640</v>
      </c>
      <c r="I57" s="35">
        <f>H57/C57*100</f>
        <v>26.836023345462408</v>
      </c>
      <c r="J57" s="26">
        <v>1775569</v>
      </c>
      <c r="K57" s="35">
        <f>J57/C57*100</f>
        <v>19.99010384767806</v>
      </c>
      <c r="L57" s="26">
        <v>1221313</v>
      </c>
      <c r="M57" s="35">
        <f>L57/D57*100</f>
        <v>76.34585246960232</v>
      </c>
      <c r="N57" s="26">
        <v>2367785</v>
      </c>
      <c r="O57" s="35">
        <f>N57/F57*100</f>
        <v>75.80987538900914</v>
      </c>
      <c r="P57" s="26">
        <v>1802705</v>
      </c>
      <c r="Q57" s="35">
        <f>P57/H57*100</f>
        <v>75.62824084173785</v>
      </c>
      <c r="R57" s="26">
        <v>1323128</v>
      </c>
      <c r="S57" s="35">
        <f>R57/J57*100</f>
        <v>74.51853462185925</v>
      </c>
      <c r="T57" s="26">
        <f>+L17</f>
        <v>6714931</v>
      </c>
      <c r="U57" s="35">
        <f>T57/C57*100</f>
        <v>75.59952219260006</v>
      </c>
    </row>
    <row r="58" spans="1:21" ht="15">
      <c r="A58" s="7"/>
      <c r="B58" s="26" t="s">
        <v>25</v>
      </c>
      <c r="C58" s="26">
        <f>SUM(C46:C57)</f>
        <v>69798383</v>
      </c>
      <c r="D58" s="26">
        <f>SUM(D46:D57)</f>
        <v>14467027</v>
      </c>
      <c r="E58" s="35">
        <f>D58/C58*100</f>
        <v>20.72687987628596</v>
      </c>
      <c r="F58" s="26">
        <f>SUM(F46:F57)</f>
        <v>25302680</v>
      </c>
      <c r="G58" s="35">
        <f>F58/C58*100</f>
        <v>36.251097679440505</v>
      </c>
      <c r="H58" s="26">
        <f>SUM(H46:H57)</f>
        <v>17999497</v>
      </c>
      <c r="I58" s="35">
        <f>H58/C58*100</f>
        <v>25.787842391706985</v>
      </c>
      <c r="J58" s="26">
        <f>SUM(J46:J57)</f>
        <v>12029179</v>
      </c>
      <c r="K58" s="35">
        <f>J58/C58*100</f>
        <v>17.234180052566547</v>
      </c>
      <c r="L58" s="26">
        <f>SUM(L46:L57)</f>
        <v>10841916</v>
      </c>
      <c r="M58" s="35">
        <f>L58/D58*100</f>
        <v>74.94225316645915</v>
      </c>
      <c r="N58" s="26">
        <f>SUM(N46:N57)</f>
        <v>18628963</v>
      </c>
      <c r="O58" s="35">
        <f>N58/F58*100</f>
        <v>73.6244658668568</v>
      </c>
      <c r="P58" s="26">
        <f>SUM(P46:P57)</f>
        <v>13163949</v>
      </c>
      <c r="Q58" s="35">
        <f>P58/H58*100</f>
        <v>73.13509371956339</v>
      </c>
      <c r="R58" s="26">
        <f>SUM(R46:R57)</f>
        <v>8746309</v>
      </c>
      <c r="S58" s="37">
        <f>R58/J58*100</f>
        <v>72.70911007309809</v>
      </c>
      <c r="T58" s="26">
        <f>SUM(T46:T57)</f>
        <v>51381137</v>
      </c>
      <c r="U58" s="35">
        <f>T58/C58*100</f>
        <v>73.61364947379941</v>
      </c>
    </row>
    <row r="59" ht="15">
      <c r="A59" s="28"/>
    </row>
    <row r="60" spans="1:2" ht="15">
      <c r="A60" s="89" t="s">
        <v>128</v>
      </c>
      <c r="B60" s="90"/>
    </row>
    <row r="61" ht="15">
      <c r="AA61">
        <v>11019258</v>
      </c>
    </row>
    <row r="63" spans="2:3" ht="15">
      <c r="B63" t="s">
        <v>4</v>
      </c>
      <c r="C63" t="s">
        <v>122</v>
      </c>
    </row>
    <row r="64" spans="1:3" ht="15">
      <c r="A64" t="s">
        <v>121</v>
      </c>
      <c r="B64">
        <f>+E18</f>
        <v>20239501</v>
      </c>
      <c r="C64">
        <f>+J18</f>
        <v>14850045</v>
      </c>
    </row>
    <row r="65" spans="1:3" ht="15">
      <c r="A65" t="s">
        <v>6</v>
      </c>
      <c r="B65">
        <f>+C18</f>
        <v>49558882</v>
      </c>
      <c r="C65">
        <f>+H18</f>
        <v>36531133</v>
      </c>
    </row>
    <row r="66" spans="1:3" ht="15">
      <c r="A66" t="s">
        <v>25</v>
      </c>
      <c r="B66">
        <f>+B65+B64</f>
        <v>69798383</v>
      </c>
      <c r="C66">
        <f>+C65+C64</f>
        <v>51381178</v>
      </c>
    </row>
  </sheetData>
  <sheetProtection/>
  <mergeCells count="9">
    <mergeCell ref="A60:B60"/>
    <mergeCell ref="C4:G4"/>
    <mergeCell ref="H4:L4"/>
    <mergeCell ref="D23:K23"/>
    <mergeCell ref="A39:B39"/>
    <mergeCell ref="L23:T23"/>
    <mergeCell ref="C44:K44"/>
    <mergeCell ref="L44:S44"/>
    <mergeCell ref="T44:U44"/>
  </mergeCells>
  <printOptions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2"/>
  <sheetViews>
    <sheetView zoomScalePageLayoutView="0" workbookViewId="0" topLeftCell="A1">
      <selection activeCell="BD7" sqref="BD7"/>
    </sheetView>
  </sheetViews>
  <sheetFormatPr defaultColWidth="9.140625" defaultRowHeight="15"/>
  <cols>
    <col min="2" max="2" width="17.7109375" style="0" bestFit="1" customWidth="1"/>
  </cols>
  <sheetData>
    <row r="1" ht="17.25">
      <c r="A1" s="39" t="s">
        <v>50</v>
      </c>
    </row>
    <row r="2" spans="1:56" ht="17.25">
      <c r="A2" s="100" t="s">
        <v>51</v>
      </c>
      <c r="B2" s="100"/>
      <c r="C2" s="100"/>
      <c r="D2" s="100"/>
      <c r="E2" s="100"/>
      <c r="F2" s="100"/>
      <c r="G2" s="100"/>
      <c r="H2" s="101"/>
      <c r="I2" s="101"/>
      <c r="J2" s="101"/>
      <c r="K2" s="101"/>
      <c r="L2" s="102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1:56" ht="17.25">
      <c r="A3" s="41"/>
      <c r="B3" s="41"/>
      <c r="C3" s="103" t="s">
        <v>52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 t="s">
        <v>53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</row>
    <row r="4" spans="1:56" ht="17.25">
      <c r="A4" s="41"/>
      <c r="B4" s="41"/>
      <c r="C4" s="105" t="s">
        <v>25</v>
      </c>
      <c r="D4" s="106"/>
      <c r="E4" s="107"/>
      <c r="F4" s="98" t="s">
        <v>27</v>
      </c>
      <c r="G4" s="98"/>
      <c r="H4" s="98"/>
      <c r="I4" s="98" t="s">
        <v>28</v>
      </c>
      <c r="J4" s="98"/>
      <c r="K4" s="98"/>
      <c r="L4" s="98" t="s">
        <v>54</v>
      </c>
      <c r="M4" s="98"/>
      <c r="N4" s="98"/>
      <c r="O4" s="98" t="s">
        <v>55</v>
      </c>
      <c r="P4" s="98"/>
      <c r="Q4" s="98"/>
      <c r="R4" s="98" t="s">
        <v>56</v>
      </c>
      <c r="S4" s="98"/>
      <c r="T4" s="98"/>
      <c r="U4" s="98" t="s">
        <v>57</v>
      </c>
      <c r="V4" s="98"/>
      <c r="W4" s="98"/>
      <c r="X4" s="98" t="s">
        <v>58</v>
      </c>
      <c r="Y4" s="98"/>
      <c r="Z4" s="98"/>
      <c r="AA4" s="98" t="s">
        <v>59</v>
      </c>
      <c r="AB4" s="98"/>
      <c r="AC4" s="98"/>
      <c r="AD4" s="99" t="s">
        <v>22</v>
      </c>
      <c r="AE4" s="99"/>
      <c r="AF4" s="99"/>
      <c r="AG4" s="98" t="s">
        <v>27</v>
      </c>
      <c r="AH4" s="98"/>
      <c r="AI4" s="98"/>
      <c r="AJ4" s="98" t="s">
        <v>28</v>
      </c>
      <c r="AK4" s="98"/>
      <c r="AL4" s="98"/>
      <c r="AM4" s="98" t="s">
        <v>54</v>
      </c>
      <c r="AN4" s="98"/>
      <c r="AO4" s="98"/>
      <c r="AP4" s="98" t="s">
        <v>55</v>
      </c>
      <c r="AQ4" s="98"/>
      <c r="AR4" s="98"/>
      <c r="AS4" s="98" t="s">
        <v>56</v>
      </c>
      <c r="AT4" s="98"/>
      <c r="AU4" s="98"/>
      <c r="AV4" s="98" t="s">
        <v>57</v>
      </c>
      <c r="AW4" s="98"/>
      <c r="AX4" s="98"/>
      <c r="AY4" s="98" t="s">
        <v>58</v>
      </c>
      <c r="AZ4" s="98"/>
      <c r="BA4" s="98"/>
      <c r="BB4" s="98" t="s">
        <v>59</v>
      </c>
      <c r="BC4" s="98"/>
      <c r="BD4" s="98"/>
    </row>
    <row r="5" spans="1:56" ht="15">
      <c r="A5" s="42" t="s">
        <v>60</v>
      </c>
      <c r="B5" s="43" t="s">
        <v>61</v>
      </c>
      <c r="C5" s="43" t="s">
        <v>62</v>
      </c>
      <c r="D5" s="43" t="s">
        <v>63</v>
      </c>
      <c r="E5" s="43" t="s">
        <v>22</v>
      </c>
      <c r="F5" s="43" t="s">
        <v>62</v>
      </c>
      <c r="G5" s="43" t="s">
        <v>63</v>
      </c>
      <c r="H5" s="43" t="s">
        <v>22</v>
      </c>
      <c r="I5" s="43" t="s">
        <v>62</v>
      </c>
      <c r="J5" s="43" t="s">
        <v>63</v>
      </c>
      <c r="K5" s="43" t="s">
        <v>22</v>
      </c>
      <c r="L5" s="43" t="s">
        <v>62</v>
      </c>
      <c r="M5" s="43" t="s">
        <v>63</v>
      </c>
      <c r="N5" s="43" t="s">
        <v>22</v>
      </c>
      <c r="O5" s="43" t="s">
        <v>62</v>
      </c>
      <c r="P5" s="43" t="s">
        <v>63</v>
      </c>
      <c r="Q5" s="43" t="s">
        <v>22</v>
      </c>
      <c r="R5" s="43" t="s">
        <v>62</v>
      </c>
      <c r="S5" s="43" t="s">
        <v>63</v>
      </c>
      <c r="T5" s="43" t="s">
        <v>22</v>
      </c>
      <c r="U5" s="43" t="s">
        <v>62</v>
      </c>
      <c r="V5" s="43" t="s">
        <v>63</v>
      </c>
      <c r="W5" s="43" t="s">
        <v>22</v>
      </c>
      <c r="X5" s="43" t="s">
        <v>62</v>
      </c>
      <c r="Y5" s="43" t="s">
        <v>63</v>
      </c>
      <c r="Z5" s="43" t="s">
        <v>22</v>
      </c>
      <c r="AA5" s="43" t="s">
        <v>62</v>
      </c>
      <c r="AB5" s="43" t="s">
        <v>63</v>
      </c>
      <c r="AC5" s="43" t="s">
        <v>22</v>
      </c>
      <c r="AD5" s="43" t="s">
        <v>62</v>
      </c>
      <c r="AE5" s="43" t="s">
        <v>63</v>
      </c>
      <c r="AF5" s="43" t="s">
        <v>22</v>
      </c>
      <c r="AG5" s="43" t="s">
        <v>62</v>
      </c>
      <c r="AH5" s="43" t="s">
        <v>63</v>
      </c>
      <c r="AI5" s="43" t="s">
        <v>22</v>
      </c>
      <c r="AJ5" s="43" t="s">
        <v>62</v>
      </c>
      <c r="AK5" s="43" t="s">
        <v>63</v>
      </c>
      <c r="AL5" s="43" t="s">
        <v>22</v>
      </c>
      <c r="AM5" s="43" t="s">
        <v>62</v>
      </c>
      <c r="AN5" s="43" t="s">
        <v>63</v>
      </c>
      <c r="AO5" s="43" t="s">
        <v>22</v>
      </c>
      <c r="AP5" s="43" t="s">
        <v>62</v>
      </c>
      <c r="AQ5" s="43" t="s">
        <v>63</v>
      </c>
      <c r="AR5" s="43" t="s">
        <v>22</v>
      </c>
      <c r="AS5" s="43" t="s">
        <v>62</v>
      </c>
      <c r="AT5" s="43" t="s">
        <v>63</v>
      </c>
      <c r="AU5" s="43" t="s">
        <v>22</v>
      </c>
      <c r="AV5" s="43" t="s">
        <v>62</v>
      </c>
      <c r="AW5" s="43" t="s">
        <v>63</v>
      </c>
      <c r="AX5" s="43" t="s">
        <v>22</v>
      </c>
      <c r="AY5" s="43" t="s">
        <v>62</v>
      </c>
      <c r="AZ5" s="43" t="s">
        <v>63</v>
      </c>
      <c r="BA5" s="43" t="s">
        <v>22</v>
      </c>
      <c r="BB5" s="43" t="s">
        <v>62</v>
      </c>
      <c r="BC5" s="43" t="s">
        <v>63</v>
      </c>
      <c r="BD5" s="43" t="s">
        <v>22</v>
      </c>
    </row>
    <row r="6" spans="1:56" ht="15">
      <c r="A6" s="44">
        <v>1</v>
      </c>
      <c r="B6" s="26" t="s">
        <v>64</v>
      </c>
      <c r="C6" s="26">
        <v>78605</v>
      </c>
      <c r="D6" s="26">
        <v>244831</v>
      </c>
      <c r="E6" s="26">
        <v>323436</v>
      </c>
      <c r="F6" s="26">
        <v>16767</v>
      </c>
      <c r="G6" s="26">
        <v>60310</v>
      </c>
      <c r="H6" s="26">
        <v>77077</v>
      </c>
      <c r="I6" s="26">
        <v>7556</v>
      </c>
      <c r="J6" s="26">
        <v>17910</v>
      </c>
      <c r="K6" s="26">
        <v>25466</v>
      </c>
      <c r="L6" s="26">
        <v>53147</v>
      </c>
      <c r="M6" s="26">
        <v>161962</v>
      </c>
      <c r="N6" s="26">
        <v>215109</v>
      </c>
      <c r="O6" s="26">
        <v>1135</v>
      </c>
      <c r="P6" s="26">
        <v>4649</v>
      </c>
      <c r="Q6" s="26">
        <v>5784</v>
      </c>
      <c r="R6" s="35">
        <f>+F6/$C$6*100</f>
        <v>21.33070415367979</v>
      </c>
      <c r="S6" s="35">
        <f>+G6/D6*100</f>
        <v>24.633318493164673</v>
      </c>
      <c r="T6" s="35">
        <f>+H6/E6*100</f>
        <v>23.830680567407462</v>
      </c>
      <c r="U6" s="35">
        <f>+I6/C6*100</f>
        <v>9.612620062337001</v>
      </c>
      <c r="V6" s="35">
        <f>+J6/D6*100</f>
        <v>7.315250111301265</v>
      </c>
      <c r="W6" s="26">
        <v>7.87</v>
      </c>
      <c r="X6" s="26">
        <v>67.61</v>
      </c>
      <c r="Y6" s="26">
        <v>66.15</v>
      </c>
      <c r="Z6" s="26">
        <v>66.5</v>
      </c>
      <c r="AA6" s="26">
        <v>1.44</v>
      </c>
      <c r="AB6" s="26">
        <v>1.89</v>
      </c>
      <c r="AC6" s="26">
        <v>1.78</v>
      </c>
      <c r="AD6" s="26">
        <v>52758</v>
      </c>
      <c r="AE6" s="26">
        <v>164274</v>
      </c>
      <c r="AF6" s="26">
        <v>217032</v>
      </c>
      <c r="AG6" s="26">
        <v>11443</v>
      </c>
      <c r="AH6" s="26">
        <v>41131</v>
      </c>
      <c r="AI6" s="26">
        <v>52574</v>
      </c>
      <c r="AJ6" s="26">
        <v>5037</v>
      </c>
      <c r="AK6" s="26">
        <v>11528</v>
      </c>
      <c r="AL6" s="26">
        <v>16565</v>
      </c>
      <c r="AM6" s="26">
        <v>35423</v>
      </c>
      <c r="AN6" s="26">
        <v>108200</v>
      </c>
      <c r="AO6" s="26">
        <v>143623</v>
      </c>
      <c r="AP6" s="26">
        <v>855</v>
      </c>
      <c r="AQ6" s="26">
        <v>3415</v>
      </c>
      <c r="AR6" s="26">
        <v>4270</v>
      </c>
      <c r="AS6" s="35">
        <f aca="true" t="shared" si="0" ref="AS6:AS18">+AG6/F6*100</f>
        <v>68.24715214409255</v>
      </c>
      <c r="AT6" s="35">
        <f aca="true" t="shared" si="1" ref="AT6:AT17">+AH6/G6*100</f>
        <v>68.1993035980766</v>
      </c>
      <c r="AU6" s="35">
        <f aca="true" t="shared" si="2" ref="AU6:AU17">+AI6/H6*100</f>
        <v>68.20971236555651</v>
      </c>
      <c r="AV6" s="35">
        <f aca="true" t="shared" si="3" ref="AV6:AV17">+AJ6/I6*100</f>
        <v>66.66225516146109</v>
      </c>
      <c r="AW6" s="35">
        <f aca="true" t="shared" si="4" ref="AW6:AW17">+AK6/J6*100</f>
        <v>64.36627582356226</v>
      </c>
      <c r="AX6" s="35">
        <f aca="true" t="shared" si="5" ref="AX6:AX17">+AL6/K6*100</f>
        <v>65.04751433283595</v>
      </c>
      <c r="AY6" s="35">
        <f aca="true" t="shared" si="6" ref="AY6:AY17">+AM6/L6*100</f>
        <v>66.65098688543097</v>
      </c>
      <c r="AZ6" s="35">
        <f aca="true" t="shared" si="7" ref="AZ6:AZ17">+AN6/M6*100</f>
        <v>66.80579395166768</v>
      </c>
      <c r="BA6" s="35">
        <f aca="true" t="shared" si="8" ref="BA6:BA17">+AO6/N6*100</f>
        <v>66.7675457558726</v>
      </c>
      <c r="BB6" s="35">
        <f aca="true" t="shared" si="9" ref="BB6:BB17">+AP6/O6*100</f>
        <v>75.33039647577093</v>
      </c>
      <c r="BC6" s="35">
        <f aca="true" t="shared" si="10" ref="BC6:BC17">+AQ6/P6*100</f>
        <v>73.45665734566573</v>
      </c>
      <c r="BD6" s="35">
        <f aca="true" t="shared" si="11" ref="BD6:BD17">+AR6/Q6*100</f>
        <v>73.8243430152144</v>
      </c>
    </row>
    <row r="7" spans="1:56" ht="15">
      <c r="A7" s="44">
        <v>2</v>
      </c>
      <c r="B7" s="45" t="s">
        <v>65</v>
      </c>
      <c r="C7" s="46">
        <v>6109</v>
      </c>
      <c r="D7" s="46">
        <v>10042</v>
      </c>
      <c r="E7" s="46">
        <v>16151</v>
      </c>
      <c r="F7" s="46">
        <v>54</v>
      </c>
      <c r="G7" s="46">
        <v>133</v>
      </c>
      <c r="H7" s="46">
        <v>187</v>
      </c>
      <c r="I7" s="46">
        <v>4300</v>
      </c>
      <c r="J7" s="46">
        <v>7591</v>
      </c>
      <c r="K7" s="46">
        <v>11891</v>
      </c>
      <c r="L7" s="46">
        <v>1755</v>
      </c>
      <c r="M7" s="46">
        <v>2318</v>
      </c>
      <c r="N7" s="46">
        <v>4073</v>
      </c>
      <c r="O7" s="46"/>
      <c r="P7" s="46"/>
      <c r="Q7" s="46"/>
      <c r="R7" s="47">
        <v>0.8839417253232935</v>
      </c>
      <c r="S7" s="47">
        <v>1.3244373630750848</v>
      </c>
      <c r="T7" s="47">
        <v>1.1578230450126927</v>
      </c>
      <c r="U7" s="47">
        <v>70.38795220166966</v>
      </c>
      <c r="V7" s="47">
        <v>75.59251145190201</v>
      </c>
      <c r="W7" s="47">
        <v>73.62392421521888</v>
      </c>
      <c r="X7" s="47">
        <v>28.728106073007037</v>
      </c>
      <c r="Y7" s="47">
        <v>23.083051185022903</v>
      </c>
      <c r="Z7" s="47">
        <v>25.218252739768435</v>
      </c>
      <c r="AA7" s="47"/>
      <c r="AB7" s="47"/>
      <c r="AC7" s="47"/>
      <c r="AD7" s="46">
        <v>4978</v>
      </c>
      <c r="AE7" s="46">
        <v>8211</v>
      </c>
      <c r="AF7" s="46">
        <v>13189</v>
      </c>
      <c r="AG7" s="46">
        <v>21</v>
      </c>
      <c r="AH7" s="46">
        <v>80</v>
      </c>
      <c r="AI7" s="46">
        <v>101</v>
      </c>
      <c r="AJ7" s="46">
        <v>3681</v>
      </c>
      <c r="AK7" s="46">
        <v>6355</v>
      </c>
      <c r="AL7" s="46">
        <v>10036</v>
      </c>
      <c r="AM7" s="46">
        <v>1276</v>
      </c>
      <c r="AN7" s="46">
        <v>1776</v>
      </c>
      <c r="AO7" s="46">
        <v>3052</v>
      </c>
      <c r="AP7" s="46"/>
      <c r="AQ7" s="46"/>
      <c r="AR7" s="46"/>
      <c r="AS7" s="35">
        <f t="shared" si="0"/>
        <v>38.88888888888889</v>
      </c>
      <c r="AT7" s="35">
        <f t="shared" si="1"/>
        <v>60.150375939849624</v>
      </c>
      <c r="AU7" s="35">
        <f t="shared" si="2"/>
        <v>54.01069518716578</v>
      </c>
      <c r="AV7" s="35">
        <f t="shared" si="3"/>
        <v>85.6046511627907</v>
      </c>
      <c r="AW7" s="35">
        <f t="shared" si="4"/>
        <v>83.7175602687393</v>
      </c>
      <c r="AX7" s="35">
        <f t="shared" si="5"/>
        <v>84.39996636111344</v>
      </c>
      <c r="AY7" s="35">
        <f t="shared" si="6"/>
        <v>72.70655270655271</v>
      </c>
      <c r="AZ7" s="35">
        <f t="shared" si="7"/>
        <v>76.61777394305436</v>
      </c>
      <c r="BA7" s="35">
        <f t="shared" si="8"/>
        <v>74.93248219985269</v>
      </c>
      <c r="BB7" s="35"/>
      <c r="BC7" s="35"/>
      <c r="BD7" s="35"/>
    </row>
    <row r="8" spans="1:56" ht="15">
      <c r="A8" s="44">
        <v>3</v>
      </c>
      <c r="B8" s="26" t="s">
        <v>66</v>
      </c>
      <c r="C8" s="26">
        <v>74231</v>
      </c>
      <c r="D8" s="26">
        <v>146474</v>
      </c>
      <c r="E8" s="26">
        <v>220705</v>
      </c>
      <c r="F8" s="26">
        <v>5486</v>
      </c>
      <c r="G8" s="26">
        <v>9693</v>
      </c>
      <c r="H8" s="26">
        <v>15179</v>
      </c>
      <c r="I8" s="26">
        <v>5250</v>
      </c>
      <c r="J8" s="26">
        <v>10181</v>
      </c>
      <c r="K8" s="26">
        <v>15431</v>
      </c>
      <c r="L8" s="26">
        <v>20149</v>
      </c>
      <c r="M8" s="26">
        <v>56824</v>
      </c>
      <c r="N8" s="26">
        <v>76973</v>
      </c>
      <c r="O8" s="26">
        <v>43346</v>
      </c>
      <c r="P8" s="26">
        <v>69776</v>
      </c>
      <c r="Q8" s="26">
        <v>113122</v>
      </c>
      <c r="R8" s="35">
        <f aca="true" t="shared" si="12" ref="R8:T9">+F8/C8*100</f>
        <v>7.390443345771983</v>
      </c>
      <c r="S8" s="35">
        <f t="shared" si="12"/>
        <v>6.617556699482502</v>
      </c>
      <c r="T8" s="35">
        <f t="shared" si="12"/>
        <v>6.877506173398881</v>
      </c>
      <c r="U8" s="35">
        <f>+I8/C8*100</f>
        <v>7.07251687300454</v>
      </c>
      <c r="V8" s="35">
        <v>6.95</v>
      </c>
      <c r="W8" s="26">
        <v>6.99</v>
      </c>
      <c r="X8" s="26">
        <v>27.14</v>
      </c>
      <c r="Y8" s="26">
        <v>38.79</v>
      </c>
      <c r="Z8" s="26">
        <v>34.87</v>
      </c>
      <c r="AA8" s="26">
        <v>58.39</v>
      </c>
      <c r="AB8" s="26">
        <v>47.63</v>
      </c>
      <c r="AC8" s="26">
        <v>51.25</v>
      </c>
      <c r="AD8" s="26">
        <v>57255</v>
      </c>
      <c r="AE8" s="26">
        <v>115247</v>
      </c>
      <c r="AF8" s="26">
        <v>172502</v>
      </c>
      <c r="AG8" s="26">
        <v>4137</v>
      </c>
      <c r="AH8" s="26">
        <v>7303</v>
      </c>
      <c r="AI8" s="26">
        <v>11440</v>
      </c>
      <c r="AJ8" s="26">
        <v>4607</v>
      </c>
      <c r="AK8" s="26">
        <v>8642</v>
      </c>
      <c r="AL8" s="26">
        <v>13249</v>
      </c>
      <c r="AM8" s="26">
        <v>16468</v>
      </c>
      <c r="AN8" s="26">
        <v>46280</v>
      </c>
      <c r="AO8" s="26">
        <v>62748</v>
      </c>
      <c r="AP8" s="26">
        <v>32043</v>
      </c>
      <c r="AQ8" s="26">
        <v>53022</v>
      </c>
      <c r="AR8" s="26">
        <v>85065</v>
      </c>
      <c r="AS8" s="35">
        <f t="shared" si="0"/>
        <v>75.41013488880787</v>
      </c>
      <c r="AT8" s="35">
        <f t="shared" si="1"/>
        <v>75.34303105333746</v>
      </c>
      <c r="AU8" s="35">
        <f t="shared" si="2"/>
        <v>75.36728374728243</v>
      </c>
      <c r="AV8" s="35">
        <f t="shared" si="3"/>
        <v>87.75238095238095</v>
      </c>
      <c r="AW8" s="35">
        <f t="shared" si="4"/>
        <v>84.883606718397</v>
      </c>
      <c r="AX8" s="35">
        <f t="shared" si="5"/>
        <v>85.85963320588425</v>
      </c>
      <c r="AY8" s="35">
        <f t="shared" si="6"/>
        <v>81.73110328055982</v>
      </c>
      <c r="AZ8" s="35">
        <f t="shared" si="7"/>
        <v>81.44446008728707</v>
      </c>
      <c r="BA8" s="35">
        <f t="shared" si="8"/>
        <v>81.51949384849233</v>
      </c>
      <c r="BB8" s="35">
        <f t="shared" si="9"/>
        <v>73.92377612697827</v>
      </c>
      <c r="BC8" s="35">
        <f t="shared" si="10"/>
        <v>75.98887869754644</v>
      </c>
      <c r="BD8" s="35">
        <f t="shared" si="11"/>
        <v>75.19757430031294</v>
      </c>
    </row>
    <row r="9" spans="1:56" ht="15">
      <c r="A9" s="44">
        <v>4</v>
      </c>
      <c r="B9" s="26" t="s">
        <v>67</v>
      </c>
      <c r="C9" s="26">
        <v>305290</v>
      </c>
      <c r="D9" s="26">
        <v>1286420</v>
      </c>
      <c r="E9" s="26">
        <v>1591710</v>
      </c>
      <c r="F9" s="26">
        <v>83518</v>
      </c>
      <c r="G9" s="26">
        <v>313600</v>
      </c>
      <c r="H9" s="26">
        <v>397118</v>
      </c>
      <c r="I9" s="26">
        <v>13636</v>
      </c>
      <c r="J9" s="26">
        <v>60684</v>
      </c>
      <c r="K9" s="26">
        <v>74320</v>
      </c>
      <c r="L9" s="26">
        <v>170165</v>
      </c>
      <c r="M9" s="26">
        <v>761285</v>
      </c>
      <c r="N9" s="26">
        <v>931450</v>
      </c>
      <c r="O9" s="26">
        <v>37971</v>
      </c>
      <c r="P9" s="26">
        <v>150851</v>
      </c>
      <c r="Q9" s="26">
        <v>188822</v>
      </c>
      <c r="R9" s="35">
        <f t="shared" si="12"/>
        <v>27.35693930361296</v>
      </c>
      <c r="S9" s="35">
        <f t="shared" si="12"/>
        <v>24.37773044573312</v>
      </c>
      <c r="T9" s="35">
        <f t="shared" si="12"/>
        <v>24.949142745851947</v>
      </c>
      <c r="U9" s="35">
        <f>+I9/C9*100</f>
        <v>4.466572766877396</v>
      </c>
      <c r="V9" s="35">
        <f>J9/D9*100</f>
        <v>4.7172774055129745</v>
      </c>
      <c r="W9" s="35">
        <f>K9/E9*100</f>
        <v>4.6691922523575276</v>
      </c>
      <c r="X9" s="35">
        <f>L9/C9*100</f>
        <v>55.738805725703436</v>
      </c>
      <c r="Y9" s="35">
        <f>M9/D9*100</f>
        <v>59.17857309432378</v>
      </c>
      <c r="Z9" s="35">
        <f>N9/E9*100</f>
        <v>58.51882566547927</v>
      </c>
      <c r="AA9" s="35">
        <f>O9/C9*100</f>
        <v>12.437682203806217</v>
      </c>
      <c r="AB9" s="35">
        <f>P9/D9*100</f>
        <v>11.726419054430123</v>
      </c>
      <c r="AC9" s="35">
        <f>Q9/E9*100</f>
        <v>11.862839336311263</v>
      </c>
      <c r="AD9" s="26">
        <v>250896</v>
      </c>
      <c r="AE9" s="26">
        <v>1040896</v>
      </c>
      <c r="AF9" s="26">
        <v>1291792</v>
      </c>
      <c r="AG9" s="26">
        <v>70230</v>
      </c>
      <c r="AH9" s="26">
        <v>258038</v>
      </c>
      <c r="AI9" s="26">
        <v>328268</v>
      </c>
      <c r="AJ9" s="26">
        <v>11859</v>
      </c>
      <c r="AK9" s="26">
        <v>52792</v>
      </c>
      <c r="AL9" s="26">
        <v>64651</v>
      </c>
      <c r="AM9" s="26">
        <v>136946</v>
      </c>
      <c r="AN9" s="26">
        <v>602722</v>
      </c>
      <c r="AO9" s="26">
        <v>739668</v>
      </c>
      <c r="AP9" s="26">
        <v>31861</v>
      </c>
      <c r="AQ9" s="26">
        <v>127344</v>
      </c>
      <c r="AR9" s="26">
        <v>159205</v>
      </c>
      <c r="AS9" s="35">
        <f t="shared" si="0"/>
        <v>84.08965731938025</v>
      </c>
      <c r="AT9" s="35">
        <f t="shared" si="1"/>
        <v>82.28252551020408</v>
      </c>
      <c r="AU9" s="35">
        <f t="shared" si="2"/>
        <v>82.66258391712287</v>
      </c>
      <c r="AV9" s="35">
        <f t="shared" si="3"/>
        <v>86.96831915517748</v>
      </c>
      <c r="AW9" s="35">
        <f t="shared" si="4"/>
        <v>86.9949245270582</v>
      </c>
      <c r="AX9" s="35">
        <f t="shared" si="5"/>
        <v>86.9900430570506</v>
      </c>
      <c r="AY9" s="35">
        <f t="shared" si="6"/>
        <v>80.4783592395616</v>
      </c>
      <c r="AZ9" s="35">
        <f t="shared" si="7"/>
        <v>79.17166370019112</v>
      </c>
      <c r="BA9" s="35">
        <f t="shared" si="8"/>
        <v>79.41038166299855</v>
      </c>
      <c r="BB9" s="35">
        <f t="shared" si="9"/>
        <v>83.9087724842643</v>
      </c>
      <c r="BC9" s="35">
        <f t="shared" si="10"/>
        <v>84.41707380130062</v>
      </c>
      <c r="BD9" s="35">
        <f t="shared" si="11"/>
        <v>84.31485737890712</v>
      </c>
    </row>
    <row r="10" spans="1:56" ht="15">
      <c r="A10" s="44">
        <v>5</v>
      </c>
      <c r="B10" s="45" t="s">
        <v>68</v>
      </c>
      <c r="C10" s="46">
        <v>53694</v>
      </c>
      <c r="D10" s="46">
        <v>102040</v>
      </c>
      <c r="E10" s="46">
        <v>155734</v>
      </c>
      <c r="F10" s="46">
        <v>5186</v>
      </c>
      <c r="G10" s="46">
        <v>11083</v>
      </c>
      <c r="H10" s="46">
        <v>16269</v>
      </c>
      <c r="I10" s="46">
        <v>30190</v>
      </c>
      <c r="J10" s="46">
        <v>49031</v>
      </c>
      <c r="K10" s="46">
        <v>79221</v>
      </c>
      <c r="L10" s="46">
        <v>17901</v>
      </c>
      <c r="M10" s="46">
        <v>41349</v>
      </c>
      <c r="N10" s="46">
        <v>59250</v>
      </c>
      <c r="O10" s="46">
        <v>417</v>
      </c>
      <c r="P10" s="46">
        <v>577</v>
      </c>
      <c r="Q10" s="46">
        <v>994</v>
      </c>
      <c r="R10" s="47">
        <v>9.658434834432153</v>
      </c>
      <c r="S10" s="47">
        <v>10.861426891415132</v>
      </c>
      <c r="T10" s="47">
        <v>10.446659046836272</v>
      </c>
      <c r="U10" s="47">
        <v>56.22602152940738</v>
      </c>
      <c r="V10" s="47">
        <v>48.05076440611525</v>
      </c>
      <c r="W10" s="47">
        <v>50.86943120962667</v>
      </c>
      <c r="X10" s="47">
        <v>33.338920549782095</v>
      </c>
      <c r="Y10" s="47">
        <v>40.52234417875343</v>
      </c>
      <c r="Z10" s="47">
        <v>38.04564192790271</v>
      </c>
      <c r="AA10" s="47">
        <v>0.7766230863783663</v>
      </c>
      <c r="AB10" s="47">
        <v>0.5654645237161897</v>
      </c>
      <c r="AC10" s="47">
        <v>0.6382678156343509</v>
      </c>
      <c r="AD10" s="46">
        <v>44741</v>
      </c>
      <c r="AE10" s="46">
        <v>84416</v>
      </c>
      <c r="AF10" s="46">
        <v>129157</v>
      </c>
      <c r="AG10" s="46">
        <v>4316</v>
      </c>
      <c r="AH10" s="46">
        <v>9268</v>
      </c>
      <c r="AI10" s="46">
        <v>13584</v>
      </c>
      <c r="AJ10" s="46">
        <v>25141</v>
      </c>
      <c r="AK10" s="46">
        <v>40674</v>
      </c>
      <c r="AL10" s="46">
        <v>65815</v>
      </c>
      <c r="AM10" s="46">
        <v>14903</v>
      </c>
      <c r="AN10" s="46">
        <v>33933</v>
      </c>
      <c r="AO10" s="46">
        <v>48836</v>
      </c>
      <c r="AP10" s="46">
        <v>381</v>
      </c>
      <c r="AQ10" s="46">
        <v>541</v>
      </c>
      <c r="AR10" s="46">
        <v>922</v>
      </c>
      <c r="AS10" s="35">
        <f t="shared" si="0"/>
        <v>83.22406478981874</v>
      </c>
      <c r="AT10" s="35">
        <f t="shared" si="1"/>
        <v>83.62356762609402</v>
      </c>
      <c r="AU10" s="35">
        <f t="shared" si="2"/>
        <v>83.49621980453622</v>
      </c>
      <c r="AV10" s="35">
        <f t="shared" si="3"/>
        <v>83.27591917853594</v>
      </c>
      <c r="AW10" s="35">
        <f t="shared" si="4"/>
        <v>82.95568109971244</v>
      </c>
      <c r="AX10" s="35">
        <f t="shared" si="5"/>
        <v>83.07771929160197</v>
      </c>
      <c r="AY10" s="35">
        <f t="shared" si="6"/>
        <v>83.2523322719401</v>
      </c>
      <c r="AZ10" s="35">
        <f t="shared" si="7"/>
        <v>82.06486251178988</v>
      </c>
      <c r="BA10" s="35">
        <f t="shared" si="8"/>
        <v>82.42362869198313</v>
      </c>
      <c r="BB10" s="35">
        <f t="shared" si="9"/>
        <v>91.36690647482014</v>
      </c>
      <c r="BC10" s="35">
        <f t="shared" si="10"/>
        <v>93.76083188908146</v>
      </c>
      <c r="BD10" s="35">
        <f t="shared" si="11"/>
        <v>92.75653923541248</v>
      </c>
    </row>
    <row r="11" spans="1:56" ht="15">
      <c r="A11" s="44">
        <v>6</v>
      </c>
      <c r="B11" s="26" t="s">
        <v>69</v>
      </c>
      <c r="C11" s="26">
        <v>28488</v>
      </c>
      <c r="D11" s="26">
        <v>46974</v>
      </c>
      <c r="E11" s="26">
        <v>75462</v>
      </c>
      <c r="F11" s="26">
        <v>2485</v>
      </c>
      <c r="G11" s="26">
        <v>5070</v>
      </c>
      <c r="H11" s="26">
        <v>7555</v>
      </c>
      <c r="I11" s="26">
        <v>6848</v>
      </c>
      <c r="J11" s="26">
        <v>10012</v>
      </c>
      <c r="K11" s="26">
        <v>16860</v>
      </c>
      <c r="L11" s="26">
        <v>17658</v>
      </c>
      <c r="M11" s="26">
        <v>28258</v>
      </c>
      <c r="N11" s="26">
        <v>45916</v>
      </c>
      <c r="O11" s="26">
        <v>1497</v>
      </c>
      <c r="P11" s="26">
        <v>3634</v>
      </c>
      <c r="Q11" s="26">
        <v>5131</v>
      </c>
      <c r="R11" s="35">
        <f aca="true" t="shared" si="13" ref="R11:T14">+F11/C11*100</f>
        <v>8.722971075540578</v>
      </c>
      <c r="S11" s="35">
        <f t="shared" si="13"/>
        <v>10.793204751564696</v>
      </c>
      <c r="T11" s="35">
        <f t="shared" si="13"/>
        <v>10.011661498502558</v>
      </c>
      <c r="U11" s="35">
        <f>+I11/C11*100</f>
        <v>24.038191519236168</v>
      </c>
      <c r="V11" s="35">
        <f aca="true" t="shared" si="14" ref="V11:W14">J11/D11*100</f>
        <v>21.31391833780389</v>
      </c>
      <c r="W11" s="35">
        <f t="shared" si="14"/>
        <v>22.342370994672816</v>
      </c>
      <c r="X11" s="35">
        <f aca="true" t="shared" si="15" ref="X11:Z14">L11/C11*100</f>
        <v>61.98399326032013</v>
      </c>
      <c r="Y11" s="35">
        <f t="shared" si="15"/>
        <v>60.156682420062154</v>
      </c>
      <c r="Z11" s="35">
        <f t="shared" si="15"/>
        <v>60.84651877766293</v>
      </c>
      <c r="AA11" s="35">
        <f aca="true" t="shared" si="16" ref="AA11:AC14">O11/C11*100</f>
        <v>5.2548441449031165</v>
      </c>
      <c r="AB11" s="35">
        <f t="shared" si="16"/>
        <v>7.736194490569251</v>
      </c>
      <c r="AC11" s="35">
        <f t="shared" si="16"/>
        <v>6.799448729161697</v>
      </c>
      <c r="AD11" s="26">
        <v>20575</v>
      </c>
      <c r="AE11" s="26">
        <v>33988</v>
      </c>
      <c r="AF11" s="26">
        <v>54563</v>
      </c>
      <c r="AG11" s="26">
        <v>1641</v>
      </c>
      <c r="AH11" s="26">
        <v>3608</v>
      </c>
      <c r="AI11" s="26">
        <v>5249</v>
      </c>
      <c r="AJ11" s="26">
        <v>5223</v>
      </c>
      <c r="AK11" s="26">
        <v>7533</v>
      </c>
      <c r="AL11" s="26">
        <v>12756</v>
      </c>
      <c r="AM11" s="26">
        <v>12673</v>
      </c>
      <c r="AN11" s="26">
        <v>20214</v>
      </c>
      <c r="AO11" s="26">
        <v>32887</v>
      </c>
      <c r="AP11" s="26">
        <v>1038</v>
      </c>
      <c r="AQ11" s="26">
        <v>2633</v>
      </c>
      <c r="AR11" s="26">
        <v>3671</v>
      </c>
      <c r="AS11" s="35">
        <f t="shared" si="0"/>
        <v>66.03621730382294</v>
      </c>
      <c r="AT11" s="35">
        <f t="shared" si="1"/>
        <v>71.16370808678501</v>
      </c>
      <c r="AU11" s="35">
        <f t="shared" si="2"/>
        <v>69.47716743878226</v>
      </c>
      <c r="AV11" s="35">
        <f t="shared" si="3"/>
        <v>76.27044392523365</v>
      </c>
      <c r="AW11" s="35">
        <f t="shared" si="4"/>
        <v>75.23971234518577</v>
      </c>
      <c r="AX11" s="35">
        <f t="shared" si="5"/>
        <v>75.65836298932385</v>
      </c>
      <c r="AY11" s="35">
        <f t="shared" si="6"/>
        <v>71.7691697814022</v>
      </c>
      <c r="AZ11" s="35">
        <f t="shared" si="7"/>
        <v>71.53372496284238</v>
      </c>
      <c r="BA11" s="35">
        <f t="shared" si="8"/>
        <v>71.62427040682987</v>
      </c>
      <c r="BB11" s="35">
        <f t="shared" si="9"/>
        <v>69.33867735470942</v>
      </c>
      <c r="BC11" s="35">
        <f t="shared" si="10"/>
        <v>72.4545954870666</v>
      </c>
      <c r="BD11" s="35">
        <f t="shared" si="11"/>
        <v>71.54550769830442</v>
      </c>
    </row>
    <row r="12" spans="1:56" ht="15">
      <c r="A12" s="44">
        <v>7</v>
      </c>
      <c r="B12" s="26" t="s">
        <v>70</v>
      </c>
      <c r="C12" s="26">
        <v>25284</v>
      </c>
      <c r="D12" s="26">
        <v>55599</v>
      </c>
      <c r="E12" s="26">
        <v>80883</v>
      </c>
      <c r="F12" s="26">
        <v>2538</v>
      </c>
      <c r="G12" s="26">
        <v>5680</v>
      </c>
      <c r="H12" s="26">
        <v>8218</v>
      </c>
      <c r="I12" s="26">
        <v>11228</v>
      </c>
      <c r="J12" s="26">
        <v>20696</v>
      </c>
      <c r="K12" s="26">
        <v>31924</v>
      </c>
      <c r="L12" s="26">
        <v>10349</v>
      </c>
      <c r="M12" s="26">
        <v>26513</v>
      </c>
      <c r="N12" s="26">
        <v>36862</v>
      </c>
      <c r="O12" s="26">
        <v>1169</v>
      </c>
      <c r="P12" s="26">
        <v>2710</v>
      </c>
      <c r="Q12" s="26">
        <v>3879</v>
      </c>
      <c r="R12" s="35">
        <f t="shared" si="13"/>
        <v>10.03796867584243</v>
      </c>
      <c r="S12" s="35">
        <f t="shared" si="13"/>
        <v>10.21601107933596</v>
      </c>
      <c r="T12" s="35">
        <f t="shared" si="13"/>
        <v>10.160355080795718</v>
      </c>
      <c r="U12" s="35">
        <f>+I12/C12*100</f>
        <v>44.40753045404208</v>
      </c>
      <c r="V12" s="35">
        <f t="shared" si="14"/>
        <v>37.22369107358046</v>
      </c>
      <c r="W12" s="35">
        <f t="shared" si="14"/>
        <v>39.469356972416946</v>
      </c>
      <c r="X12" s="35">
        <f t="shared" si="15"/>
        <v>40.93102357221959</v>
      </c>
      <c r="Y12" s="35">
        <f t="shared" si="15"/>
        <v>47.6861094624004</v>
      </c>
      <c r="Z12" s="35">
        <f t="shared" si="15"/>
        <v>45.57447176786222</v>
      </c>
      <c r="AA12" s="35">
        <f t="shared" si="16"/>
        <v>4.623477297895903</v>
      </c>
      <c r="AB12" s="35">
        <f t="shared" si="16"/>
        <v>4.874188384683178</v>
      </c>
      <c r="AC12" s="35">
        <f t="shared" si="16"/>
        <v>4.795816178925114</v>
      </c>
      <c r="AD12" s="26">
        <v>17773</v>
      </c>
      <c r="AE12" s="26">
        <v>37577</v>
      </c>
      <c r="AF12" s="26">
        <v>55350</v>
      </c>
      <c r="AG12" s="26">
        <v>1815</v>
      </c>
      <c r="AH12" s="26">
        <v>3931</v>
      </c>
      <c r="AI12" s="26">
        <v>5746</v>
      </c>
      <c r="AJ12" s="26">
        <v>8042</v>
      </c>
      <c r="AK12" s="26">
        <v>14004</v>
      </c>
      <c r="AL12" s="26">
        <v>22046</v>
      </c>
      <c r="AM12" s="26">
        <v>7015</v>
      </c>
      <c r="AN12" s="26">
        <v>17594</v>
      </c>
      <c r="AO12" s="26">
        <v>24609</v>
      </c>
      <c r="AP12" s="26">
        <v>901</v>
      </c>
      <c r="AQ12" s="26">
        <v>2048</v>
      </c>
      <c r="AR12" s="26">
        <v>2949</v>
      </c>
      <c r="AS12" s="35">
        <f t="shared" si="0"/>
        <v>71.5130023640662</v>
      </c>
      <c r="AT12" s="35">
        <f t="shared" si="1"/>
        <v>69.20774647887325</v>
      </c>
      <c r="AU12" s="35">
        <f t="shared" si="2"/>
        <v>69.91968848868338</v>
      </c>
      <c r="AV12" s="35">
        <f t="shared" si="3"/>
        <v>71.62451015318845</v>
      </c>
      <c r="AW12" s="35">
        <f t="shared" si="4"/>
        <v>67.66524932354078</v>
      </c>
      <c r="AX12" s="35">
        <f t="shared" si="5"/>
        <v>69.05776218518983</v>
      </c>
      <c r="AY12" s="35">
        <f t="shared" si="6"/>
        <v>67.7843269881148</v>
      </c>
      <c r="AZ12" s="35">
        <f t="shared" si="7"/>
        <v>66.35989891751215</v>
      </c>
      <c r="BA12" s="35">
        <f t="shared" si="8"/>
        <v>66.75980684715968</v>
      </c>
      <c r="BB12" s="35">
        <f t="shared" si="9"/>
        <v>77.07442258340463</v>
      </c>
      <c r="BC12" s="35">
        <f t="shared" si="10"/>
        <v>75.5719557195572</v>
      </c>
      <c r="BD12" s="35">
        <f t="shared" si="11"/>
        <v>76.0247486465584</v>
      </c>
    </row>
    <row r="13" spans="1:56" ht="15">
      <c r="A13" s="44">
        <v>8</v>
      </c>
      <c r="B13" s="26" t="s">
        <v>71</v>
      </c>
      <c r="C13" s="26">
        <v>32950</v>
      </c>
      <c r="D13" s="26">
        <v>71175</v>
      </c>
      <c r="E13" s="26">
        <v>104125</v>
      </c>
      <c r="F13" s="26">
        <v>11898</v>
      </c>
      <c r="G13" s="26">
        <v>23962</v>
      </c>
      <c r="H13" s="26">
        <v>35860</v>
      </c>
      <c r="I13" s="26">
        <v>28</v>
      </c>
      <c r="J13" s="26">
        <v>64</v>
      </c>
      <c r="K13" s="26">
        <v>92</v>
      </c>
      <c r="L13" s="26">
        <v>19608</v>
      </c>
      <c r="M13" s="26">
        <v>44928</v>
      </c>
      <c r="N13" s="26">
        <v>64536</v>
      </c>
      <c r="O13" s="26">
        <v>1033</v>
      </c>
      <c r="P13" s="26">
        <v>1614</v>
      </c>
      <c r="Q13" s="26">
        <v>2647</v>
      </c>
      <c r="R13" s="35">
        <f t="shared" si="13"/>
        <v>36.1092564491654</v>
      </c>
      <c r="S13" s="35">
        <f t="shared" si="13"/>
        <v>33.66631541974008</v>
      </c>
      <c r="T13" s="35">
        <f t="shared" si="13"/>
        <v>34.43937575030012</v>
      </c>
      <c r="U13" s="35">
        <f>+I13/C13*100</f>
        <v>0.08497723823975721</v>
      </c>
      <c r="V13" s="35">
        <f t="shared" si="14"/>
        <v>0.08991921320688444</v>
      </c>
      <c r="W13" s="35">
        <f t="shared" si="14"/>
        <v>0.08835534213685474</v>
      </c>
      <c r="X13" s="35">
        <f t="shared" si="15"/>
        <v>59.50834597875569</v>
      </c>
      <c r="Y13" s="35">
        <f t="shared" si="15"/>
        <v>63.12328767123287</v>
      </c>
      <c r="Z13" s="35">
        <f t="shared" si="15"/>
        <v>61.97935174069627</v>
      </c>
      <c r="AA13" s="35">
        <f t="shared" si="16"/>
        <v>3.1350531107739</v>
      </c>
      <c r="AB13" s="35">
        <f t="shared" si="16"/>
        <v>2.267650158061117</v>
      </c>
      <c r="AC13" s="35">
        <f t="shared" si="16"/>
        <v>2.5421368547418965</v>
      </c>
      <c r="AD13" s="26">
        <v>24039</v>
      </c>
      <c r="AE13" s="26">
        <v>50043</v>
      </c>
      <c r="AF13" s="26">
        <v>74082</v>
      </c>
      <c r="AG13" s="26">
        <v>8366</v>
      </c>
      <c r="AH13" s="26">
        <v>16334</v>
      </c>
      <c r="AI13" s="26">
        <v>24700</v>
      </c>
      <c r="AJ13" s="26">
        <v>15</v>
      </c>
      <c r="AK13" s="26">
        <v>43</v>
      </c>
      <c r="AL13" s="26">
        <v>58</v>
      </c>
      <c r="AM13" s="26">
        <v>14609</v>
      </c>
      <c r="AN13" s="26">
        <v>31979</v>
      </c>
      <c r="AO13" s="26">
        <v>46588</v>
      </c>
      <c r="AP13" s="26">
        <v>750</v>
      </c>
      <c r="AQ13" s="26">
        <v>1208</v>
      </c>
      <c r="AR13" s="26">
        <v>1958</v>
      </c>
      <c r="AS13" s="35">
        <f t="shared" si="0"/>
        <v>70.31433854429315</v>
      </c>
      <c r="AT13" s="35">
        <f t="shared" si="1"/>
        <v>68.16626325014606</v>
      </c>
      <c r="AU13" s="35">
        <f t="shared" si="2"/>
        <v>68.87897378694925</v>
      </c>
      <c r="AV13" s="35">
        <f t="shared" si="3"/>
        <v>53.57142857142857</v>
      </c>
      <c r="AW13" s="35">
        <f t="shared" si="4"/>
        <v>67.1875</v>
      </c>
      <c r="AX13" s="35">
        <f t="shared" si="5"/>
        <v>63.04347826086957</v>
      </c>
      <c r="AY13" s="35">
        <f t="shared" si="6"/>
        <v>74.50530395756833</v>
      </c>
      <c r="AZ13" s="35">
        <f t="shared" si="7"/>
        <v>71.17832977207978</v>
      </c>
      <c r="BA13" s="35">
        <f t="shared" si="8"/>
        <v>72.18916573695302</v>
      </c>
      <c r="BB13" s="35">
        <f t="shared" si="9"/>
        <v>72.60406582768636</v>
      </c>
      <c r="BC13" s="35">
        <f t="shared" si="10"/>
        <v>74.8451053283767</v>
      </c>
      <c r="BD13" s="35">
        <f t="shared" si="11"/>
        <v>73.97053267850396</v>
      </c>
    </row>
    <row r="14" spans="1:56" ht="15">
      <c r="A14" s="44">
        <v>9</v>
      </c>
      <c r="B14" s="87" t="s">
        <v>123</v>
      </c>
      <c r="C14" s="87">
        <v>1641</v>
      </c>
      <c r="D14" s="87">
        <v>4527</v>
      </c>
      <c r="E14" s="87">
        <v>6168</v>
      </c>
      <c r="F14" s="87">
        <v>532</v>
      </c>
      <c r="G14" s="87">
        <v>1229</v>
      </c>
      <c r="H14" s="87">
        <v>1761</v>
      </c>
      <c r="I14" s="87">
        <v>351</v>
      </c>
      <c r="J14" s="87">
        <v>1000</v>
      </c>
      <c r="K14" s="87">
        <v>1351</v>
      </c>
      <c r="L14" s="87">
        <v>620</v>
      </c>
      <c r="M14" s="87">
        <v>2029</v>
      </c>
      <c r="N14" s="87">
        <v>2649</v>
      </c>
      <c r="O14" s="87">
        <v>138</v>
      </c>
      <c r="P14" s="87">
        <v>269</v>
      </c>
      <c r="Q14" s="87">
        <v>407</v>
      </c>
      <c r="R14" s="35">
        <f t="shared" si="13"/>
        <v>32.41925655088361</v>
      </c>
      <c r="S14" s="35">
        <f t="shared" si="13"/>
        <v>27.14822178042854</v>
      </c>
      <c r="T14" s="35">
        <f t="shared" si="13"/>
        <v>28.55058365758755</v>
      </c>
      <c r="U14" s="35">
        <f>+I14/C14*100</f>
        <v>21.389396709323584</v>
      </c>
      <c r="V14" s="35">
        <f t="shared" si="14"/>
        <v>22.08968411751712</v>
      </c>
      <c r="W14" s="35">
        <f t="shared" si="14"/>
        <v>21.90337224383917</v>
      </c>
      <c r="X14" s="35">
        <f t="shared" si="15"/>
        <v>37.78184034125533</v>
      </c>
      <c r="Y14" s="35">
        <f t="shared" si="15"/>
        <v>44.819969074442234</v>
      </c>
      <c r="Z14" s="35">
        <f t="shared" si="15"/>
        <v>42.94747081712062</v>
      </c>
      <c r="AA14" s="35">
        <f t="shared" si="16"/>
        <v>8.409506398537477</v>
      </c>
      <c r="AB14" s="35">
        <f t="shared" si="16"/>
        <v>5.942125027612105</v>
      </c>
      <c r="AC14" s="35">
        <f t="shared" si="16"/>
        <v>6.598573281452659</v>
      </c>
      <c r="AD14" s="87">
        <v>1188</v>
      </c>
      <c r="AE14" s="87">
        <v>2889</v>
      </c>
      <c r="AF14" s="87">
        <v>4077</v>
      </c>
      <c r="AG14" s="87">
        <v>406</v>
      </c>
      <c r="AH14" s="87">
        <v>807</v>
      </c>
      <c r="AI14" s="87">
        <v>1213</v>
      </c>
      <c r="AJ14" s="87">
        <v>241</v>
      </c>
      <c r="AK14" s="87">
        <v>560</v>
      </c>
      <c r="AL14" s="87">
        <v>801</v>
      </c>
      <c r="AM14" s="87">
        <v>420</v>
      </c>
      <c r="AN14" s="87">
        <v>1315</v>
      </c>
      <c r="AO14" s="87">
        <v>1735</v>
      </c>
      <c r="AP14" s="87">
        <v>121</v>
      </c>
      <c r="AQ14" s="87">
        <v>207</v>
      </c>
      <c r="AR14" s="87">
        <v>328</v>
      </c>
      <c r="AS14" s="35">
        <f t="shared" si="0"/>
        <v>76.31578947368422</v>
      </c>
      <c r="AT14" s="35">
        <f t="shared" si="1"/>
        <v>65.66314076484947</v>
      </c>
      <c r="AU14" s="35">
        <f t="shared" si="2"/>
        <v>68.88131743327655</v>
      </c>
      <c r="AV14" s="35">
        <f t="shared" si="3"/>
        <v>68.66096866096866</v>
      </c>
      <c r="AW14" s="35">
        <f t="shared" si="4"/>
        <v>56.00000000000001</v>
      </c>
      <c r="AX14" s="35">
        <f t="shared" si="5"/>
        <v>59.28941524796447</v>
      </c>
      <c r="AY14" s="35">
        <f t="shared" si="6"/>
        <v>67.74193548387096</v>
      </c>
      <c r="AZ14" s="35">
        <f t="shared" si="7"/>
        <v>64.81025135534746</v>
      </c>
      <c r="BA14" s="35">
        <f t="shared" si="8"/>
        <v>65.49641374103436</v>
      </c>
      <c r="BB14" s="35">
        <f t="shared" si="9"/>
        <v>87.68115942028986</v>
      </c>
      <c r="BC14" s="35">
        <f t="shared" si="10"/>
        <v>76.95167286245353</v>
      </c>
      <c r="BD14" s="35">
        <f t="shared" si="11"/>
        <v>80.5896805896806</v>
      </c>
    </row>
    <row r="15" spans="1:56" ht="15">
      <c r="A15" s="44">
        <v>10</v>
      </c>
      <c r="B15" s="45" t="s">
        <v>72</v>
      </c>
      <c r="C15" s="46">
        <v>13091</v>
      </c>
      <c r="D15" s="46">
        <v>20553</v>
      </c>
      <c r="E15" s="46">
        <v>33644</v>
      </c>
      <c r="F15" s="46">
        <v>1177</v>
      </c>
      <c r="G15" s="46">
        <v>2209</v>
      </c>
      <c r="H15" s="46">
        <v>3386</v>
      </c>
      <c r="I15" s="46">
        <v>2256</v>
      </c>
      <c r="J15" s="46">
        <v>3755</v>
      </c>
      <c r="K15" s="46">
        <v>6011</v>
      </c>
      <c r="L15" s="46">
        <v>3994</v>
      </c>
      <c r="M15" s="46">
        <v>6414</v>
      </c>
      <c r="N15" s="46">
        <f>+L15+M15</f>
        <v>10408</v>
      </c>
      <c r="O15" s="46">
        <v>5964</v>
      </c>
      <c r="P15" s="46">
        <v>8865</v>
      </c>
      <c r="Q15" s="46">
        <v>14829</v>
      </c>
      <c r="R15" s="47">
        <f>SUM(F15/C15*100)</f>
        <v>8.990909785348714</v>
      </c>
      <c r="S15" s="47">
        <f>SUM(G15/D15*100)</f>
        <v>10.747822702281905</v>
      </c>
      <c r="T15" s="47">
        <f>SUM(H15/E15*100)</f>
        <v>10.064201640708596</v>
      </c>
      <c r="U15" s="47">
        <f>SUM(I15/C15*100)</f>
        <v>17.233213658238483</v>
      </c>
      <c r="V15" s="47">
        <f>SUM(J15/D15*100)</f>
        <v>18.269838952950906</v>
      </c>
      <c r="W15" s="47">
        <f>SUM(K15/E15*100)</f>
        <v>17.866484365711568</v>
      </c>
      <c r="X15" s="47">
        <f>SUM(L15/C15*100)</f>
        <v>30.509510350622566</v>
      </c>
      <c r="Y15" s="47">
        <f>SUM(M15/D15*100)</f>
        <v>31.207123047730256</v>
      </c>
      <c r="Z15" s="47">
        <f>SUM(N15/E15*100)</f>
        <v>30.935679467364164</v>
      </c>
      <c r="AA15" s="47">
        <f>SUM(O15/C15*100)</f>
        <v>45.55801695821557</v>
      </c>
      <c r="AB15" s="47">
        <f>SUM(P15/D15*100)</f>
        <v>43.13238943219968</v>
      </c>
      <c r="AC15" s="47">
        <f>SUM(Q15/E15*100)</f>
        <v>44.07620972535965</v>
      </c>
      <c r="AD15" s="46">
        <v>7634</v>
      </c>
      <c r="AE15" s="46">
        <v>10769</v>
      </c>
      <c r="AF15" s="46">
        <v>18403</v>
      </c>
      <c r="AG15" s="46">
        <v>495</v>
      </c>
      <c r="AH15" s="46">
        <v>931</v>
      </c>
      <c r="AI15" s="46">
        <v>1426</v>
      </c>
      <c r="AJ15" s="46">
        <v>1238</v>
      </c>
      <c r="AK15" s="46">
        <v>1602</v>
      </c>
      <c r="AL15" s="46">
        <v>2840</v>
      </c>
      <c r="AM15" s="46">
        <v>2596</v>
      </c>
      <c r="AN15" s="46">
        <v>3486</v>
      </c>
      <c r="AO15" s="46">
        <f>+AM15+AN15</f>
        <v>6082</v>
      </c>
      <c r="AP15" s="46">
        <v>3605</v>
      </c>
      <c r="AQ15" s="46">
        <v>5228</v>
      </c>
      <c r="AR15" s="46">
        <v>8833</v>
      </c>
      <c r="AS15" s="35">
        <f t="shared" si="0"/>
        <v>42.05607476635514</v>
      </c>
      <c r="AT15" s="35">
        <f t="shared" si="1"/>
        <v>42.14576731552739</v>
      </c>
      <c r="AU15" s="35">
        <f t="shared" si="2"/>
        <v>42.114589486119314</v>
      </c>
      <c r="AV15" s="35">
        <f t="shared" si="3"/>
        <v>54.87588652482269</v>
      </c>
      <c r="AW15" s="35">
        <f t="shared" si="4"/>
        <v>42.66311584553928</v>
      </c>
      <c r="AX15" s="35">
        <f t="shared" si="5"/>
        <v>47.246714357012145</v>
      </c>
      <c r="AY15" s="35">
        <f t="shared" si="6"/>
        <v>64.99749624436654</v>
      </c>
      <c r="AZ15" s="35">
        <f t="shared" si="7"/>
        <v>54.349859681945745</v>
      </c>
      <c r="BA15" s="35">
        <f t="shared" si="8"/>
        <v>58.43581860107609</v>
      </c>
      <c r="BB15" s="35">
        <f t="shared" si="9"/>
        <v>60.44600938967136</v>
      </c>
      <c r="BC15" s="35">
        <f t="shared" si="10"/>
        <v>58.973491257755214</v>
      </c>
      <c r="BD15" s="35">
        <f t="shared" si="11"/>
        <v>59.56571582709556</v>
      </c>
    </row>
    <row r="16" spans="1:56" ht="15">
      <c r="A16" s="44">
        <v>11</v>
      </c>
      <c r="B16" s="45" t="s">
        <v>73</v>
      </c>
      <c r="C16" s="46">
        <v>224379</v>
      </c>
      <c r="D16" s="46">
        <v>353991</v>
      </c>
      <c r="E16" s="46">
        <v>578370</v>
      </c>
      <c r="F16" s="46">
        <v>31569</v>
      </c>
      <c r="G16" s="46">
        <v>55309</v>
      </c>
      <c r="H16" s="46">
        <v>86878</v>
      </c>
      <c r="I16" s="46">
        <v>78285</v>
      </c>
      <c r="J16" s="46">
        <v>96609</v>
      </c>
      <c r="K16" s="46">
        <v>174894</v>
      </c>
      <c r="L16" s="46">
        <v>91014</v>
      </c>
      <c r="M16" s="46">
        <v>164794</v>
      </c>
      <c r="N16" s="46">
        <v>255808</v>
      </c>
      <c r="O16" s="46">
        <v>23511</v>
      </c>
      <c r="P16" s="46">
        <v>37279</v>
      </c>
      <c r="Q16" s="46">
        <v>60790</v>
      </c>
      <c r="R16" s="47">
        <v>14.069498482478307</v>
      </c>
      <c r="S16" s="47">
        <v>15.624408530160371</v>
      </c>
      <c r="T16" s="47">
        <v>15.021180213358232</v>
      </c>
      <c r="U16" s="47">
        <v>34.889628708568985</v>
      </c>
      <c r="V16" s="47">
        <v>27.29137181453766</v>
      </c>
      <c r="W16" s="47">
        <v>30.239120286321906</v>
      </c>
      <c r="X16" s="47">
        <v>40.56261949647694</v>
      </c>
      <c r="Y16" s="47">
        <v>46.553160956069505</v>
      </c>
      <c r="Z16" s="47">
        <v>44.229126683610836</v>
      </c>
      <c r="AA16" s="47">
        <v>10.478253312475767</v>
      </c>
      <c r="AB16" s="47">
        <v>10.531058699232466</v>
      </c>
      <c r="AC16" s="47">
        <v>10.510572816709027</v>
      </c>
      <c r="AD16" s="46">
        <v>188691</v>
      </c>
      <c r="AE16" s="46">
        <v>304159</v>
      </c>
      <c r="AF16" s="46">
        <v>492850</v>
      </c>
      <c r="AG16" s="46">
        <v>27615</v>
      </c>
      <c r="AH16" s="46">
        <v>49164</v>
      </c>
      <c r="AI16" s="46">
        <v>76779</v>
      </c>
      <c r="AJ16" s="46">
        <v>62736</v>
      </c>
      <c r="AK16" s="46">
        <v>77780</v>
      </c>
      <c r="AL16" s="46">
        <v>140516</v>
      </c>
      <c r="AM16" s="46">
        <v>79107</v>
      </c>
      <c r="AN16" s="46">
        <v>145994</v>
      </c>
      <c r="AO16" s="46">
        <v>225101</v>
      </c>
      <c r="AP16" s="46">
        <v>19233</v>
      </c>
      <c r="AQ16" s="46">
        <v>31221</v>
      </c>
      <c r="AR16" s="46">
        <v>50454</v>
      </c>
      <c r="AS16" s="35">
        <f t="shared" si="0"/>
        <v>87.4750546422123</v>
      </c>
      <c r="AT16" s="35">
        <f t="shared" si="1"/>
        <v>88.88969245511579</v>
      </c>
      <c r="AU16" s="35">
        <f t="shared" si="2"/>
        <v>88.37565321485302</v>
      </c>
      <c r="AV16" s="35">
        <f t="shared" si="3"/>
        <v>80.13795746311554</v>
      </c>
      <c r="AW16" s="35">
        <f t="shared" si="4"/>
        <v>80.51009740293348</v>
      </c>
      <c r="AX16" s="35">
        <f t="shared" si="5"/>
        <v>80.34352236211649</v>
      </c>
      <c r="AY16" s="35">
        <f t="shared" si="6"/>
        <v>86.9173973234887</v>
      </c>
      <c r="AZ16" s="35">
        <f t="shared" si="7"/>
        <v>88.59181766326444</v>
      </c>
      <c r="BA16" s="35">
        <f t="shared" si="8"/>
        <v>87.99607518138603</v>
      </c>
      <c r="BB16" s="35">
        <f t="shared" si="9"/>
        <v>81.80426183488579</v>
      </c>
      <c r="BC16" s="35">
        <f t="shared" si="10"/>
        <v>83.74956409774941</v>
      </c>
      <c r="BD16" s="35">
        <f t="shared" si="11"/>
        <v>82.99720348741569</v>
      </c>
    </row>
    <row r="17" spans="1:56" ht="15">
      <c r="A17" s="44">
        <v>12</v>
      </c>
      <c r="B17" s="26" t="s">
        <v>74</v>
      </c>
      <c r="C17" s="26">
        <v>80451</v>
      </c>
      <c r="D17" s="26">
        <v>201026</v>
      </c>
      <c r="E17" s="26">
        <v>281477</v>
      </c>
      <c r="F17" s="26">
        <v>25010</v>
      </c>
      <c r="G17" s="26">
        <v>64179</v>
      </c>
      <c r="H17" s="26">
        <v>89189</v>
      </c>
      <c r="I17" s="26">
        <v>11760</v>
      </c>
      <c r="J17" s="26">
        <v>29616</v>
      </c>
      <c r="K17" s="26">
        <v>41376</v>
      </c>
      <c r="L17" s="26">
        <v>39347</v>
      </c>
      <c r="M17" s="26">
        <v>97294</v>
      </c>
      <c r="N17" s="26">
        <v>136641</v>
      </c>
      <c r="O17" s="26">
        <v>4334</v>
      </c>
      <c r="P17" s="26">
        <v>9937</v>
      </c>
      <c r="Q17" s="26">
        <v>14271</v>
      </c>
      <c r="R17" s="35">
        <f aca="true" t="shared" si="17" ref="R17:T24">+F17/C17*100</f>
        <v>31.08724565263328</v>
      </c>
      <c r="S17" s="35">
        <f t="shared" si="17"/>
        <v>31.925721051008328</v>
      </c>
      <c r="T17" s="35">
        <f t="shared" si="17"/>
        <v>31.686070265066064</v>
      </c>
      <c r="U17" s="35">
        <f>+I17/C17*100</f>
        <v>14.617593317671625</v>
      </c>
      <c r="V17" s="35">
        <v>14.73</v>
      </c>
      <c r="W17" s="26">
        <v>14.69</v>
      </c>
      <c r="X17" s="26">
        <v>48.9</v>
      </c>
      <c r="Y17" s="26">
        <v>48.39</v>
      </c>
      <c r="Z17" s="26">
        <v>48.54</v>
      </c>
      <c r="AA17" s="26">
        <v>5.38</v>
      </c>
      <c r="AB17" s="26">
        <v>4.94</v>
      </c>
      <c r="AC17" s="26">
        <v>5.07</v>
      </c>
      <c r="AD17" s="26">
        <v>67924</v>
      </c>
      <c r="AE17" s="26">
        <v>166134</v>
      </c>
      <c r="AF17" s="26">
        <v>234058</v>
      </c>
      <c r="AG17" s="26">
        <v>21004</v>
      </c>
      <c r="AH17" s="26">
        <v>52539</v>
      </c>
      <c r="AI17" s="26">
        <v>73543</v>
      </c>
      <c r="AJ17" s="26">
        <v>9912</v>
      </c>
      <c r="AK17" s="26">
        <v>24534</v>
      </c>
      <c r="AL17" s="26">
        <v>34446</v>
      </c>
      <c r="AM17" s="26">
        <v>33336</v>
      </c>
      <c r="AN17" s="26">
        <v>80793</v>
      </c>
      <c r="AO17" s="26">
        <v>114129</v>
      </c>
      <c r="AP17" s="26">
        <v>3672</v>
      </c>
      <c r="AQ17" s="26">
        <v>8268</v>
      </c>
      <c r="AR17" s="26">
        <v>11940</v>
      </c>
      <c r="AS17" s="35">
        <f t="shared" si="0"/>
        <v>83.98240703718513</v>
      </c>
      <c r="AT17" s="35">
        <f t="shared" si="1"/>
        <v>81.86322628897302</v>
      </c>
      <c r="AU17" s="35">
        <f t="shared" si="2"/>
        <v>82.45747794010472</v>
      </c>
      <c r="AV17" s="35">
        <f t="shared" si="3"/>
        <v>84.28571428571429</v>
      </c>
      <c r="AW17" s="35">
        <f t="shared" si="4"/>
        <v>82.84035656401944</v>
      </c>
      <c r="AX17" s="35">
        <f t="shared" si="5"/>
        <v>83.25116009280742</v>
      </c>
      <c r="AY17" s="35">
        <f t="shared" si="6"/>
        <v>84.72310468396574</v>
      </c>
      <c r="AZ17" s="35">
        <f t="shared" si="7"/>
        <v>83.04006413550682</v>
      </c>
      <c r="BA17" s="35">
        <f t="shared" si="8"/>
        <v>83.52471073835818</v>
      </c>
      <c r="BB17" s="35">
        <f t="shared" si="9"/>
        <v>84.72542685740655</v>
      </c>
      <c r="BC17" s="35">
        <f t="shared" si="10"/>
        <v>83.20418637415719</v>
      </c>
      <c r="BD17" s="35">
        <f t="shared" si="11"/>
        <v>83.66617616144629</v>
      </c>
    </row>
    <row r="18" spans="1:56" ht="15">
      <c r="A18" s="44">
        <v>13</v>
      </c>
      <c r="B18" s="26" t="s">
        <v>117</v>
      </c>
      <c r="C18" s="26">
        <v>173905</v>
      </c>
      <c r="D18" s="26">
        <v>271299</v>
      </c>
      <c r="E18" s="26">
        <v>445204</v>
      </c>
      <c r="F18" s="26">
        <v>30772</v>
      </c>
      <c r="G18" s="26">
        <v>48072</v>
      </c>
      <c r="H18" s="26">
        <v>78844</v>
      </c>
      <c r="I18" s="26">
        <v>62996</v>
      </c>
      <c r="J18" s="26">
        <v>81518</v>
      </c>
      <c r="K18" s="26">
        <v>144514</v>
      </c>
      <c r="L18" s="26">
        <v>76605</v>
      </c>
      <c r="M18" s="26">
        <v>136377</v>
      </c>
      <c r="N18" s="26">
        <v>212982</v>
      </c>
      <c r="O18" s="26">
        <v>3532</v>
      </c>
      <c r="P18" s="26">
        <v>5332</v>
      </c>
      <c r="Q18" s="26">
        <v>8864</v>
      </c>
      <c r="R18" s="35">
        <f>+F18/$C$18*100</f>
        <v>17.694718380725106</v>
      </c>
      <c r="S18" s="35">
        <f>+G18/$D$18*100</f>
        <v>17.71919542644831</v>
      </c>
      <c r="T18" s="35">
        <f>+H18/$E$18*100</f>
        <v>17.709634235092228</v>
      </c>
      <c r="U18" s="35">
        <f>+I18/$C$18*100</f>
        <v>36.2243753773612</v>
      </c>
      <c r="V18" s="35">
        <f>+J18/$D$18*100</f>
        <v>30.047290996280857</v>
      </c>
      <c r="W18" s="35">
        <f>+K18/$E$18*100</f>
        <v>32.460175559968015</v>
      </c>
      <c r="X18" s="35">
        <f>+L18/$C$18*100</f>
        <v>44.04991230844427</v>
      </c>
      <c r="Y18" s="35">
        <f>+M18/$D$18*100</f>
        <v>50.26815432419581</v>
      </c>
      <c r="Z18" s="35">
        <f>+N18/$E$18*100</f>
        <v>47.83919281947152</v>
      </c>
      <c r="AA18" s="35">
        <f>+O18/$C$18*100</f>
        <v>2.030993933469423</v>
      </c>
      <c r="AB18" s="35">
        <f>+P18/$D$18*100</f>
        <v>1.9653592530750206</v>
      </c>
      <c r="AC18" s="35">
        <f>+Q18/$E$18*100</f>
        <v>1.9909973854682346</v>
      </c>
      <c r="AD18" s="26">
        <v>133423</v>
      </c>
      <c r="AE18" s="26">
        <v>209834</v>
      </c>
      <c r="AF18" s="26">
        <v>343257</v>
      </c>
      <c r="AG18" s="26">
        <v>23843</v>
      </c>
      <c r="AH18" s="26">
        <v>36409</v>
      </c>
      <c r="AI18" s="26">
        <v>60252</v>
      </c>
      <c r="AJ18" s="26">
        <v>47002</v>
      </c>
      <c r="AK18" s="26">
        <v>61043</v>
      </c>
      <c r="AL18" s="26">
        <v>108045</v>
      </c>
      <c r="AM18" s="26">
        <v>59801</v>
      </c>
      <c r="AN18" s="26">
        <v>108358</v>
      </c>
      <c r="AO18" s="26">
        <v>168159</v>
      </c>
      <c r="AP18" s="26">
        <v>2777</v>
      </c>
      <c r="AQ18" s="26">
        <v>4024</v>
      </c>
      <c r="AR18" s="26">
        <v>6801</v>
      </c>
      <c r="AS18" s="35">
        <f t="shared" si="0"/>
        <v>77.48277655011049</v>
      </c>
      <c r="AT18" s="35">
        <f aca="true" t="shared" si="18" ref="AT18:BD18">+AH18/G18*100</f>
        <v>75.73847561990348</v>
      </c>
      <c r="AU18" s="35">
        <f t="shared" si="18"/>
        <v>76.41925828217747</v>
      </c>
      <c r="AV18" s="35">
        <f t="shared" si="18"/>
        <v>74.61108641818528</v>
      </c>
      <c r="AW18" s="35">
        <f t="shared" si="18"/>
        <v>74.88284795995976</v>
      </c>
      <c r="AX18" s="35">
        <f t="shared" si="18"/>
        <v>74.76438268956642</v>
      </c>
      <c r="AY18" s="35">
        <f t="shared" si="18"/>
        <v>78.0640950329613</v>
      </c>
      <c r="AZ18" s="35">
        <f t="shared" si="18"/>
        <v>79.45474676815006</v>
      </c>
      <c r="BA18" s="35">
        <f t="shared" si="18"/>
        <v>78.95455954024284</v>
      </c>
      <c r="BB18" s="35">
        <f t="shared" si="18"/>
        <v>78.62400906002264</v>
      </c>
      <c r="BC18" s="35">
        <f t="shared" si="18"/>
        <v>75.4688672168042</v>
      </c>
      <c r="BD18" s="35">
        <f t="shared" si="18"/>
        <v>76.72608303249098</v>
      </c>
    </row>
    <row r="19" spans="1:56" s="86" customFormat="1" ht="15">
      <c r="A19" s="44">
        <v>14</v>
      </c>
      <c r="B19" s="71" t="s">
        <v>125</v>
      </c>
      <c r="C19" s="72">
        <v>68893</v>
      </c>
      <c r="D19" s="72">
        <v>114826</v>
      </c>
      <c r="E19" s="72">
        <v>183719</v>
      </c>
      <c r="F19" s="72">
        <v>12167</v>
      </c>
      <c r="G19" s="72">
        <v>18464</v>
      </c>
      <c r="H19" s="72">
        <v>30631</v>
      </c>
      <c r="I19" s="72">
        <v>10574</v>
      </c>
      <c r="J19" s="72">
        <v>18029</v>
      </c>
      <c r="K19" s="72">
        <v>28603</v>
      </c>
      <c r="L19" s="72">
        <v>44171</v>
      </c>
      <c r="M19" s="72">
        <v>75636</v>
      </c>
      <c r="N19" s="72">
        <v>119807</v>
      </c>
      <c r="O19" s="72">
        <v>1981</v>
      </c>
      <c r="P19" s="72">
        <v>2697</v>
      </c>
      <c r="Q19" s="72">
        <v>4678</v>
      </c>
      <c r="R19" s="47">
        <f>SUM(F19/C19*100)</f>
        <v>17.660720247340077</v>
      </c>
      <c r="S19" s="47">
        <f>SUM(G19/D19*100)</f>
        <v>16.079981885635657</v>
      </c>
      <c r="T19" s="47">
        <f>SUM(H19/E19*100)</f>
        <v>16.672744789597157</v>
      </c>
      <c r="U19" s="47">
        <f>SUM(I19/C19*100)</f>
        <v>15.348438883485985</v>
      </c>
      <c r="V19" s="47">
        <f>SUM(J19/D19*100)</f>
        <v>15.70114782366363</v>
      </c>
      <c r="W19" s="47">
        <f>SUM(K19/E19*100)</f>
        <v>15.568885090818045</v>
      </c>
      <c r="X19" s="47">
        <f>SUM(L19/C19*100)</f>
        <v>64.11536730872513</v>
      </c>
      <c r="Y19" s="47">
        <f>SUM(M19/D19*100)</f>
        <v>65.87009910647414</v>
      </c>
      <c r="Z19" s="47">
        <f>SUM(N19/E19*100)</f>
        <v>65.21209020297302</v>
      </c>
      <c r="AA19" s="47">
        <f>SUM(O19/C19*100)</f>
        <v>2.8754735604488117</v>
      </c>
      <c r="AB19" s="47">
        <f>SUM(P19/D19*100)</f>
        <v>2.348771184226569</v>
      </c>
      <c r="AC19" s="47">
        <f>SUM(Q19/E19*100)</f>
        <v>2.546279916611782</v>
      </c>
      <c r="AD19" s="72">
        <v>49031</v>
      </c>
      <c r="AE19" s="72">
        <v>82763</v>
      </c>
      <c r="AF19" s="72">
        <v>131794</v>
      </c>
      <c r="AG19" s="72">
        <v>8284</v>
      </c>
      <c r="AH19" s="72">
        <v>12627</v>
      </c>
      <c r="AI19" s="72">
        <v>20911</v>
      </c>
      <c r="AJ19" s="72">
        <v>7431</v>
      </c>
      <c r="AK19" s="72">
        <v>12878</v>
      </c>
      <c r="AL19" s="72">
        <v>20309</v>
      </c>
      <c r="AM19" s="72">
        <v>31870</v>
      </c>
      <c r="AN19" s="72">
        <v>55250</v>
      </c>
      <c r="AO19" s="72">
        <v>87120</v>
      </c>
      <c r="AP19" s="72">
        <v>1446</v>
      </c>
      <c r="AQ19" s="72">
        <v>2008</v>
      </c>
      <c r="AR19" s="72">
        <v>3454</v>
      </c>
      <c r="AS19" s="35">
        <f aca="true" t="shared" si="19" ref="AS19:BD19">+AG19/F19*100</f>
        <v>68.08580586833237</v>
      </c>
      <c r="AT19" s="35">
        <f t="shared" si="19"/>
        <v>68.38713171577123</v>
      </c>
      <c r="AU19" s="35">
        <f t="shared" si="19"/>
        <v>68.26744148085272</v>
      </c>
      <c r="AV19" s="35">
        <f t="shared" si="19"/>
        <v>70.27614904482692</v>
      </c>
      <c r="AW19" s="35">
        <f t="shared" si="19"/>
        <v>71.42936380276221</v>
      </c>
      <c r="AX19" s="35">
        <f t="shared" si="19"/>
        <v>71.00304163898892</v>
      </c>
      <c r="AY19" s="35">
        <f t="shared" si="19"/>
        <v>72.15141155962057</v>
      </c>
      <c r="AZ19" s="35">
        <f t="shared" si="19"/>
        <v>73.04722618858744</v>
      </c>
      <c r="BA19" s="35">
        <f t="shared" si="19"/>
        <v>72.71695309956847</v>
      </c>
      <c r="BB19" s="35">
        <f t="shared" si="19"/>
        <v>72.99343765774861</v>
      </c>
      <c r="BC19" s="35">
        <f t="shared" si="19"/>
        <v>74.45309603262885</v>
      </c>
      <c r="BD19" s="35">
        <f t="shared" si="19"/>
        <v>73.83497221034631</v>
      </c>
    </row>
    <row r="20" spans="1:56" ht="15">
      <c r="A20" s="44">
        <v>15</v>
      </c>
      <c r="B20" s="26" t="s">
        <v>75</v>
      </c>
      <c r="C20" s="26">
        <v>365</v>
      </c>
      <c r="D20" s="26">
        <v>9135</v>
      </c>
      <c r="E20" s="26">
        <v>9500</v>
      </c>
      <c r="F20" s="26"/>
      <c r="G20" s="26"/>
      <c r="H20" s="26"/>
      <c r="I20" s="26">
        <v>365</v>
      </c>
      <c r="J20" s="26">
        <v>8848</v>
      </c>
      <c r="K20" s="26">
        <v>9213</v>
      </c>
      <c r="L20" s="26"/>
      <c r="M20" s="26">
        <v>287</v>
      </c>
      <c r="N20" s="26">
        <v>287</v>
      </c>
      <c r="O20" s="26"/>
      <c r="P20" s="26"/>
      <c r="Q20" s="26"/>
      <c r="R20" s="35">
        <f t="shared" si="17"/>
        <v>0</v>
      </c>
      <c r="S20" s="35">
        <f t="shared" si="17"/>
        <v>0</v>
      </c>
      <c r="T20" s="35">
        <f t="shared" si="17"/>
        <v>0</v>
      </c>
      <c r="U20" s="35">
        <f>+I20/C20*100</f>
        <v>100</v>
      </c>
      <c r="V20" s="35">
        <v>96.85</v>
      </c>
      <c r="W20" s="26">
        <v>96.97</v>
      </c>
      <c r="X20" s="26"/>
      <c r="Y20" s="26">
        <v>3.14</v>
      </c>
      <c r="Z20" s="26">
        <v>3.02</v>
      </c>
      <c r="AA20" s="26"/>
      <c r="AB20" s="26"/>
      <c r="AC20" s="26"/>
      <c r="AD20" s="26">
        <v>234</v>
      </c>
      <c r="AE20" s="26">
        <v>4546</v>
      </c>
      <c r="AF20" s="26">
        <v>4780</v>
      </c>
      <c r="AG20" s="26"/>
      <c r="AH20" s="26"/>
      <c r="AI20" s="26"/>
      <c r="AJ20" s="26">
        <v>234</v>
      </c>
      <c r="AK20" s="26">
        <v>4388</v>
      </c>
      <c r="AL20" s="26">
        <v>4622</v>
      </c>
      <c r="AM20" s="26"/>
      <c r="AN20" s="26">
        <v>158</v>
      </c>
      <c r="AO20" s="26">
        <v>158</v>
      </c>
      <c r="AP20" s="26"/>
      <c r="AQ20" s="26"/>
      <c r="AR20" s="26"/>
      <c r="AS20" s="35"/>
      <c r="AT20" s="35"/>
      <c r="AU20" s="35"/>
      <c r="AV20" s="35">
        <v>100</v>
      </c>
      <c r="AW20" s="35">
        <v>96.52</v>
      </c>
      <c r="AX20" s="35">
        <v>96.69</v>
      </c>
      <c r="AY20" s="35"/>
      <c r="AZ20" s="35">
        <v>3.47</v>
      </c>
      <c r="BA20" s="35">
        <v>3.3</v>
      </c>
      <c r="BB20" s="35"/>
      <c r="BC20" s="35"/>
      <c r="BD20" s="35"/>
    </row>
    <row r="21" spans="1:56" ht="15">
      <c r="A21" s="44">
        <v>16</v>
      </c>
      <c r="B21" s="26" t="s">
        <v>118</v>
      </c>
      <c r="C21" s="26">
        <v>4735</v>
      </c>
      <c r="D21" s="26">
        <v>7046</v>
      </c>
      <c r="E21" s="26">
        <v>11781</v>
      </c>
      <c r="F21" s="26">
        <v>0</v>
      </c>
      <c r="G21" s="26">
        <v>0</v>
      </c>
      <c r="H21" s="26">
        <v>0</v>
      </c>
      <c r="I21" s="26">
        <v>4735</v>
      </c>
      <c r="J21" s="26">
        <v>7046</v>
      </c>
      <c r="K21" s="26">
        <v>11781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35"/>
      <c r="S21" s="35"/>
      <c r="T21" s="35"/>
      <c r="U21" s="35">
        <f>+I21/$C$21*100</f>
        <v>100</v>
      </c>
      <c r="V21" s="35">
        <f>+J21/$D$21*100</f>
        <v>100</v>
      </c>
      <c r="W21" s="35">
        <f>+K21/$E$21*100</f>
        <v>100</v>
      </c>
      <c r="X21" s="35"/>
      <c r="Y21" s="26"/>
      <c r="Z21" s="26"/>
      <c r="AA21" s="26"/>
      <c r="AB21" s="26"/>
      <c r="AC21" s="26"/>
      <c r="AD21" s="26">
        <v>3488</v>
      </c>
      <c r="AE21" s="26">
        <v>5318</v>
      </c>
      <c r="AF21" s="26">
        <v>8806</v>
      </c>
      <c r="AG21" s="26">
        <v>0</v>
      </c>
      <c r="AH21" s="26">
        <v>0</v>
      </c>
      <c r="AI21" s="26">
        <v>0</v>
      </c>
      <c r="AJ21" s="26">
        <v>3488</v>
      </c>
      <c r="AK21" s="26">
        <v>5318</v>
      </c>
      <c r="AL21" s="26">
        <v>8806</v>
      </c>
      <c r="AM21" s="26"/>
      <c r="AN21" s="26"/>
      <c r="AO21" s="26"/>
      <c r="AP21" s="26"/>
      <c r="AQ21" s="26"/>
      <c r="AR21" s="26"/>
      <c r="AS21" s="35"/>
      <c r="AT21" s="35"/>
      <c r="AU21" s="35"/>
      <c r="AV21" s="35">
        <f>+AJ21/I21*100</f>
        <v>73.66420274551214</v>
      </c>
      <c r="AW21" s="35">
        <f>+AK21/J21*100</f>
        <v>75.47544706216293</v>
      </c>
      <c r="AX21" s="35">
        <f>+AL21/K21*100</f>
        <v>74.74747474747475</v>
      </c>
      <c r="AY21" s="35"/>
      <c r="AZ21" s="35"/>
      <c r="BA21" s="35"/>
      <c r="BB21" s="35"/>
      <c r="BC21" s="35"/>
      <c r="BD21" s="35"/>
    </row>
    <row r="22" spans="1:56" ht="15">
      <c r="A22" s="44">
        <v>17</v>
      </c>
      <c r="B22" s="26" t="s">
        <v>76</v>
      </c>
      <c r="C22" s="26">
        <v>184383</v>
      </c>
      <c r="D22" s="26">
        <v>244445</v>
      </c>
      <c r="E22" s="26">
        <v>428828</v>
      </c>
      <c r="F22" s="26">
        <v>28926</v>
      </c>
      <c r="G22" s="26">
        <v>38960</v>
      </c>
      <c r="H22" s="26">
        <v>67886</v>
      </c>
      <c r="I22" s="26">
        <v>95585</v>
      </c>
      <c r="J22" s="26">
        <v>122280</v>
      </c>
      <c r="K22" s="26">
        <v>217865</v>
      </c>
      <c r="L22" s="26">
        <v>59399</v>
      </c>
      <c r="M22" s="26">
        <v>82427</v>
      </c>
      <c r="N22" s="26">
        <v>141826</v>
      </c>
      <c r="O22" s="26">
        <v>473</v>
      </c>
      <c r="P22" s="26">
        <v>778</v>
      </c>
      <c r="Q22" s="26">
        <v>1251</v>
      </c>
      <c r="R22" s="35">
        <f t="shared" si="17"/>
        <v>15.68799726655928</v>
      </c>
      <c r="S22" s="35">
        <f t="shared" si="17"/>
        <v>15.938145595123649</v>
      </c>
      <c r="T22" s="35">
        <f t="shared" si="17"/>
        <v>15.830589420466948</v>
      </c>
      <c r="U22" s="35">
        <f>+I22/C22*100</f>
        <v>51.840462515524756</v>
      </c>
      <c r="V22" s="35">
        <v>50.02</v>
      </c>
      <c r="W22" s="26">
        <v>50.8</v>
      </c>
      <c r="X22" s="26">
        <v>32.21</v>
      </c>
      <c r="Y22" s="26">
        <v>33.72</v>
      </c>
      <c r="Z22" s="26">
        <v>33.07</v>
      </c>
      <c r="AA22" s="26">
        <v>0.25</v>
      </c>
      <c r="AB22" s="26">
        <v>0.31</v>
      </c>
      <c r="AC22" s="26">
        <v>0.29</v>
      </c>
      <c r="AD22" s="26">
        <v>85116</v>
      </c>
      <c r="AE22" s="26">
        <v>109462</v>
      </c>
      <c r="AF22" s="26">
        <v>194578</v>
      </c>
      <c r="AG22" s="26">
        <v>13217</v>
      </c>
      <c r="AH22" s="26">
        <v>16883</v>
      </c>
      <c r="AI22" s="26">
        <v>30100</v>
      </c>
      <c r="AJ22" s="26">
        <v>44836</v>
      </c>
      <c r="AK22" s="26">
        <v>55638</v>
      </c>
      <c r="AL22" s="26">
        <v>100474</v>
      </c>
      <c r="AM22" s="26">
        <v>26843</v>
      </c>
      <c r="AN22" s="26">
        <v>36525</v>
      </c>
      <c r="AO22" s="26">
        <v>63368</v>
      </c>
      <c r="AP22" s="26">
        <v>220</v>
      </c>
      <c r="AQ22" s="26">
        <v>416</v>
      </c>
      <c r="AR22" s="26">
        <v>636</v>
      </c>
      <c r="AS22" s="35">
        <f aca="true" t="shared" si="20" ref="AS22:AS30">+AG22/F22*100</f>
        <v>45.69245661342737</v>
      </c>
      <c r="AT22" s="35">
        <f aca="true" t="shared" si="21" ref="AT22:AT30">+AH22/G22*100</f>
        <v>43.33418891170432</v>
      </c>
      <c r="AU22" s="35">
        <f aca="true" t="shared" si="22" ref="AU22:AU30">+AI22/H22*100</f>
        <v>44.33903897710868</v>
      </c>
      <c r="AV22" s="35">
        <f aca="true" t="shared" si="23" ref="AV22:AV30">+AJ22/I22*100</f>
        <v>46.90694146571115</v>
      </c>
      <c r="AW22" s="35">
        <f aca="true" t="shared" si="24" ref="AW22:AW30">+AK22/J22*100</f>
        <v>45.50049067713445</v>
      </c>
      <c r="AX22" s="35">
        <f aca="true" t="shared" si="25" ref="AX22:AX30">+AL22/K22*100</f>
        <v>46.11754985885755</v>
      </c>
      <c r="AY22" s="35">
        <f aca="true" t="shared" si="26" ref="AY22:AY30">+AM22/L22*100</f>
        <v>45.190996481422246</v>
      </c>
      <c r="AZ22" s="35">
        <f aca="true" t="shared" si="27" ref="AZ22:AZ30">+AN22/M22*100</f>
        <v>44.31193662270858</v>
      </c>
      <c r="BA22" s="35">
        <f aca="true" t="shared" si="28" ref="BA22:BA30">+AO22/N22*100</f>
        <v>44.68010096879274</v>
      </c>
      <c r="BB22" s="35">
        <f aca="true" t="shared" si="29" ref="BB22:BB30">+AP22/O22*100</f>
        <v>46.51162790697674</v>
      </c>
      <c r="BC22" s="35">
        <f aca="true" t="shared" si="30" ref="BC22:BC30">+AQ22/P22*100</f>
        <v>53.470437017994854</v>
      </c>
      <c r="BD22" s="35">
        <f aca="true" t="shared" si="31" ref="BD22:BD30">+AR22/Q22*100</f>
        <v>50.83932853717026</v>
      </c>
    </row>
    <row r="23" spans="1:56" ht="15">
      <c r="A23" s="44">
        <v>18</v>
      </c>
      <c r="B23" s="26" t="s">
        <v>77</v>
      </c>
      <c r="C23" s="26">
        <v>261291</v>
      </c>
      <c r="D23" s="26">
        <v>627916</v>
      </c>
      <c r="E23" s="26">
        <v>889207</v>
      </c>
      <c r="F23" s="26">
        <v>51947</v>
      </c>
      <c r="G23" s="26">
        <v>119164</v>
      </c>
      <c r="H23" s="26">
        <v>171111</v>
      </c>
      <c r="I23" s="26">
        <v>61143</v>
      </c>
      <c r="J23" s="26">
        <v>135096</v>
      </c>
      <c r="K23" s="26">
        <v>196239</v>
      </c>
      <c r="L23" s="26">
        <v>135435</v>
      </c>
      <c r="M23" s="26">
        <v>349350</v>
      </c>
      <c r="N23" s="26">
        <v>484785</v>
      </c>
      <c r="O23" s="26">
        <v>12766</v>
      </c>
      <c r="P23" s="26">
        <v>24306</v>
      </c>
      <c r="Q23" s="26">
        <v>37072</v>
      </c>
      <c r="R23" s="35">
        <f t="shared" si="17"/>
        <v>19.880899074212277</v>
      </c>
      <c r="S23" s="35">
        <f t="shared" si="17"/>
        <v>18.977697653826308</v>
      </c>
      <c r="T23" s="35">
        <f t="shared" si="17"/>
        <v>19.243100875274262</v>
      </c>
      <c r="U23" s="35">
        <f>+I23/C23*100</f>
        <v>23.400346739841783</v>
      </c>
      <c r="V23" s="35">
        <v>21.51</v>
      </c>
      <c r="W23" s="26">
        <v>22.06</v>
      </c>
      <c r="X23" s="26">
        <v>51.83</v>
      </c>
      <c r="Y23" s="26">
        <v>55.63</v>
      </c>
      <c r="Z23" s="26">
        <v>54.51</v>
      </c>
      <c r="AA23" s="26">
        <v>4.88</v>
      </c>
      <c r="AB23" s="26">
        <v>3.87</v>
      </c>
      <c r="AC23" s="26">
        <v>4.16</v>
      </c>
      <c r="AD23" s="26">
        <v>227617</v>
      </c>
      <c r="AE23" s="26">
        <v>542303</v>
      </c>
      <c r="AF23" s="26">
        <v>769920</v>
      </c>
      <c r="AG23" s="26">
        <v>45156</v>
      </c>
      <c r="AH23" s="26">
        <v>101522</v>
      </c>
      <c r="AI23" s="26">
        <v>146678</v>
      </c>
      <c r="AJ23" s="26">
        <v>51091</v>
      </c>
      <c r="AK23" s="26">
        <v>114023</v>
      </c>
      <c r="AL23" s="26">
        <v>165114</v>
      </c>
      <c r="AM23" s="26">
        <v>119270</v>
      </c>
      <c r="AN23" s="26">
        <v>304203</v>
      </c>
      <c r="AO23" s="26">
        <v>423473</v>
      </c>
      <c r="AP23" s="26">
        <v>12100</v>
      </c>
      <c r="AQ23" s="26">
        <v>22555</v>
      </c>
      <c r="AR23" s="26">
        <v>34655</v>
      </c>
      <c r="AS23" s="35">
        <f t="shared" si="20"/>
        <v>86.92706027297052</v>
      </c>
      <c r="AT23" s="35">
        <f t="shared" si="21"/>
        <v>85.19519317914806</v>
      </c>
      <c r="AU23" s="35">
        <f t="shared" si="22"/>
        <v>85.72096475387322</v>
      </c>
      <c r="AV23" s="35">
        <f t="shared" si="23"/>
        <v>83.55985149567408</v>
      </c>
      <c r="AW23" s="35">
        <f t="shared" si="24"/>
        <v>84.40146266358738</v>
      </c>
      <c r="AX23" s="35">
        <f t="shared" si="25"/>
        <v>84.13923837769251</v>
      </c>
      <c r="AY23" s="35">
        <f t="shared" si="26"/>
        <v>88.06438512939788</v>
      </c>
      <c r="AZ23" s="35">
        <f t="shared" si="27"/>
        <v>87.07685702018033</v>
      </c>
      <c r="BA23" s="35">
        <f t="shared" si="28"/>
        <v>87.3527439999175</v>
      </c>
      <c r="BB23" s="35">
        <f t="shared" si="29"/>
        <v>94.78301738994203</v>
      </c>
      <c r="BC23" s="35">
        <f t="shared" si="30"/>
        <v>92.79601744425244</v>
      </c>
      <c r="BD23" s="35">
        <f t="shared" si="31"/>
        <v>93.4802546396202</v>
      </c>
    </row>
    <row r="24" spans="1:56" ht="15">
      <c r="A24" s="44">
        <v>19</v>
      </c>
      <c r="B24" s="26" t="s">
        <v>78</v>
      </c>
      <c r="C24" s="26">
        <v>281</v>
      </c>
      <c r="D24" s="26">
        <v>605</v>
      </c>
      <c r="E24" s="26">
        <v>886</v>
      </c>
      <c r="F24" s="26">
        <v>13</v>
      </c>
      <c r="G24" s="26">
        <v>27</v>
      </c>
      <c r="H24" s="26">
        <v>40</v>
      </c>
      <c r="I24" s="26">
        <v>163</v>
      </c>
      <c r="J24" s="26">
        <v>338</v>
      </c>
      <c r="K24" s="26">
        <v>501</v>
      </c>
      <c r="L24" s="26">
        <v>104</v>
      </c>
      <c r="M24" s="26">
        <v>238</v>
      </c>
      <c r="N24" s="26">
        <v>342</v>
      </c>
      <c r="O24" s="26">
        <v>1</v>
      </c>
      <c r="P24" s="26">
        <v>2</v>
      </c>
      <c r="Q24" s="26">
        <v>3</v>
      </c>
      <c r="R24" s="35">
        <f t="shared" si="17"/>
        <v>4.6263345195729535</v>
      </c>
      <c r="S24" s="35">
        <f t="shared" si="17"/>
        <v>4.462809917355372</v>
      </c>
      <c r="T24" s="35">
        <f t="shared" si="17"/>
        <v>4.514672686230249</v>
      </c>
      <c r="U24" s="35">
        <f>+I24/C24*100</f>
        <v>58.00711743772242</v>
      </c>
      <c r="V24" s="35">
        <f>J24/D24*100</f>
        <v>55.867768595041326</v>
      </c>
      <c r="W24" s="35">
        <f>K24/E24*100</f>
        <v>56.54627539503386</v>
      </c>
      <c r="X24" s="35">
        <f>L24/C24*100</f>
        <v>37.01067615658363</v>
      </c>
      <c r="Y24" s="35">
        <f>M24/D24*100</f>
        <v>39.33884297520661</v>
      </c>
      <c r="Z24" s="35">
        <f>N24/E24*100</f>
        <v>38.60045146726862</v>
      </c>
      <c r="AA24" s="35">
        <f>O24/C24*100</f>
        <v>0.3558718861209964</v>
      </c>
      <c r="AB24" s="35">
        <f>P24/D24*100</f>
        <v>0.3305785123966942</v>
      </c>
      <c r="AC24" s="35">
        <f>Q24/E24*100</f>
        <v>0.33860045146726864</v>
      </c>
      <c r="AD24" s="26">
        <v>224</v>
      </c>
      <c r="AE24" s="26">
        <v>447</v>
      </c>
      <c r="AF24" s="26">
        <v>671</v>
      </c>
      <c r="AG24" s="26">
        <v>9</v>
      </c>
      <c r="AH24" s="26">
        <v>15</v>
      </c>
      <c r="AI24" s="26">
        <v>24</v>
      </c>
      <c r="AJ24" s="26">
        <v>125</v>
      </c>
      <c r="AK24" s="26">
        <v>264</v>
      </c>
      <c r="AL24" s="26">
        <v>389</v>
      </c>
      <c r="AM24" s="26">
        <v>89</v>
      </c>
      <c r="AN24" s="26">
        <v>166</v>
      </c>
      <c r="AO24" s="26">
        <v>255</v>
      </c>
      <c r="AP24" s="26">
        <v>1</v>
      </c>
      <c r="AQ24" s="26">
        <v>2</v>
      </c>
      <c r="AR24" s="26">
        <v>3</v>
      </c>
      <c r="AS24" s="35">
        <f t="shared" si="20"/>
        <v>69.23076923076923</v>
      </c>
      <c r="AT24" s="35">
        <f t="shared" si="21"/>
        <v>55.55555555555556</v>
      </c>
      <c r="AU24" s="35">
        <f t="shared" si="22"/>
        <v>60</v>
      </c>
      <c r="AV24" s="35">
        <f t="shared" si="23"/>
        <v>76.68711656441718</v>
      </c>
      <c r="AW24" s="35">
        <f t="shared" si="24"/>
        <v>78.10650887573965</v>
      </c>
      <c r="AX24" s="35">
        <f t="shared" si="25"/>
        <v>77.64471057884231</v>
      </c>
      <c r="AY24" s="35">
        <f t="shared" si="26"/>
        <v>85.57692307692307</v>
      </c>
      <c r="AZ24" s="35">
        <f t="shared" si="27"/>
        <v>69.74789915966386</v>
      </c>
      <c r="BA24" s="35">
        <f t="shared" si="28"/>
        <v>74.56140350877193</v>
      </c>
      <c r="BB24" s="35">
        <f t="shared" si="29"/>
        <v>100</v>
      </c>
      <c r="BC24" s="35">
        <f t="shared" si="30"/>
        <v>100</v>
      </c>
      <c r="BD24" s="35">
        <f t="shared" si="31"/>
        <v>100</v>
      </c>
    </row>
    <row r="25" spans="1:56" ht="15">
      <c r="A25" s="44">
        <v>20</v>
      </c>
      <c r="B25" s="45" t="s">
        <v>79</v>
      </c>
      <c r="C25" s="46">
        <v>16909</v>
      </c>
      <c r="D25" s="46">
        <v>36250</v>
      </c>
      <c r="E25" s="46">
        <v>53159</v>
      </c>
      <c r="F25" s="46">
        <v>4192</v>
      </c>
      <c r="G25" s="46">
        <v>8440</v>
      </c>
      <c r="H25" s="46">
        <v>12632</v>
      </c>
      <c r="I25" s="46">
        <v>421</v>
      </c>
      <c r="J25" s="46">
        <v>823</v>
      </c>
      <c r="K25" s="46">
        <v>1244</v>
      </c>
      <c r="L25" s="46">
        <v>12009</v>
      </c>
      <c r="M25" s="46">
        <v>26251</v>
      </c>
      <c r="N25" s="46">
        <v>38260</v>
      </c>
      <c r="O25" s="46">
        <v>287</v>
      </c>
      <c r="P25" s="46">
        <v>736</v>
      </c>
      <c r="Q25" s="46">
        <v>1023</v>
      </c>
      <c r="R25" s="47">
        <v>24.79153113726418</v>
      </c>
      <c r="S25" s="47">
        <v>23.282758620689656</v>
      </c>
      <c r="T25" s="47">
        <v>23.762674241426662</v>
      </c>
      <c r="U25" s="47">
        <v>2.489798332249098</v>
      </c>
      <c r="V25" s="47">
        <v>2.270344827586207</v>
      </c>
      <c r="W25" s="47">
        <v>2.3401493632310615</v>
      </c>
      <c r="X25" s="47">
        <v>71.02134957714827</v>
      </c>
      <c r="Y25" s="47">
        <v>72.41655172413793</v>
      </c>
      <c r="Z25" s="47">
        <v>71.97276096239582</v>
      </c>
      <c r="AA25" s="47">
        <v>1.6973209533384588</v>
      </c>
      <c r="AB25" s="47">
        <v>2.030344827586207</v>
      </c>
      <c r="AC25" s="47">
        <v>1.9244154329464438</v>
      </c>
      <c r="AD25" s="46">
        <v>14134</v>
      </c>
      <c r="AE25" s="46">
        <v>30382</v>
      </c>
      <c r="AF25" s="46">
        <v>44516</v>
      </c>
      <c r="AG25" s="46">
        <v>3578</v>
      </c>
      <c r="AH25" s="46">
        <v>7098</v>
      </c>
      <c r="AI25" s="46">
        <v>10676</v>
      </c>
      <c r="AJ25" s="46">
        <v>323</v>
      </c>
      <c r="AK25" s="46">
        <v>658</v>
      </c>
      <c r="AL25" s="46">
        <v>981</v>
      </c>
      <c r="AM25" s="46">
        <v>9987</v>
      </c>
      <c r="AN25" s="46">
        <v>21978</v>
      </c>
      <c r="AO25" s="46">
        <v>31965</v>
      </c>
      <c r="AP25" s="46">
        <v>246</v>
      </c>
      <c r="AQ25" s="46">
        <v>648</v>
      </c>
      <c r="AR25" s="46">
        <v>894</v>
      </c>
      <c r="AS25" s="35">
        <f t="shared" si="20"/>
        <v>85.3530534351145</v>
      </c>
      <c r="AT25" s="35">
        <f t="shared" si="21"/>
        <v>84.09952606635072</v>
      </c>
      <c r="AU25" s="35">
        <f t="shared" si="22"/>
        <v>84.51551614946169</v>
      </c>
      <c r="AV25" s="35">
        <f t="shared" si="23"/>
        <v>76.72209026128266</v>
      </c>
      <c r="AW25" s="35">
        <f t="shared" si="24"/>
        <v>79.95139732685298</v>
      </c>
      <c r="AX25" s="35">
        <f t="shared" si="25"/>
        <v>78.85852090032154</v>
      </c>
      <c r="AY25" s="35">
        <f t="shared" si="26"/>
        <v>83.16262802897828</v>
      </c>
      <c r="AZ25" s="35">
        <f t="shared" si="27"/>
        <v>83.72252485619596</v>
      </c>
      <c r="BA25" s="35">
        <f t="shared" si="28"/>
        <v>83.54678515420805</v>
      </c>
      <c r="BB25" s="35">
        <f t="shared" si="29"/>
        <v>85.71428571428571</v>
      </c>
      <c r="BC25" s="35">
        <f t="shared" si="30"/>
        <v>88.04347826086956</v>
      </c>
      <c r="BD25" s="35">
        <f t="shared" si="31"/>
        <v>87.3900293255132</v>
      </c>
    </row>
    <row r="26" spans="1:56" ht="15">
      <c r="A26" s="44">
        <v>21</v>
      </c>
      <c r="B26" s="26" t="s">
        <v>80</v>
      </c>
      <c r="C26" s="26">
        <v>151953</v>
      </c>
      <c r="D26" s="26">
        <v>434678</v>
      </c>
      <c r="E26" s="26">
        <v>586631</v>
      </c>
      <c r="F26" s="26">
        <v>37788</v>
      </c>
      <c r="G26" s="26">
        <v>115253</v>
      </c>
      <c r="H26" s="26">
        <v>153041</v>
      </c>
      <c r="I26" s="26">
        <v>36552</v>
      </c>
      <c r="J26" s="26">
        <v>65792</v>
      </c>
      <c r="K26" s="26">
        <v>102344</v>
      </c>
      <c r="L26" s="26">
        <v>75803</v>
      </c>
      <c r="M26" s="26">
        <v>249246</v>
      </c>
      <c r="N26" s="26">
        <v>325049</v>
      </c>
      <c r="O26" s="26">
        <v>1810</v>
      </c>
      <c r="P26" s="26">
        <v>4387</v>
      </c>
      <c r="Q26" s="26">
        <v>6197</v>
      </c>
      <c r="R26" s="35">
        <f aca="true" t="shared" si="32" ref="R26:T27">+F26/C26*100</f>
        <v>24.868215829894773</v>
      </c>
      <c r="S26" s="35">
        <f t="shared" si="32"/>
        <v>26.51456940539894</v>
      </c>
      <c r="T26" s="35">
        <f t="shared" si="32"/>
        <v>26.088120130030635</v>
      </c>
      <c r="U26" s="35">
        <f>+I26/C26*100</f>
        <v>24.05480642040631</v>
      </c>
      <c r="V26" s="35">
        <v>15.13</v>
      </c>
      <c r="W26" s="26">
        <v>17.44</v>
      </c>
      <c r="X26" s="26">
        <v>49.88</v>
      </c>
      <c r="Y26" s="26">
        <v>57.34</v>
      </c>
      <c r="Z26" s="26">
        <v>55.4</v>
      </c>
      <c r="AA26" s="26">
        <v>1.19</v>
      </c>
      <c r="AB26" s="26">
        <v>1</v>
      </c>
      <c r="AC26" s="26">
        <v>1.05</v>
      </c>
      <c r="AD26" s="26">
        <v>109129</v>
      </c>
      <c r="AE26" s="26">
        <v>314944</v>
      </c>
      <c r="AF26" s="26">
        <v>424073</v>
      </c>
      <c r="AG26" s="26">
        <v>26954</v>
      </c>
      <c r="AH26" s="26">
        <v>83799</v>
      </c>
      <c r="AI26" s="26">
        <v>110753</v>
      </c>
      <c r="AJ26" s="26">
        <v>27505</v>
      </c>
      <c r="AK26" s="26">
        <v>48341</v>
      </c>
      <c r="AL26" s="26">
        <v>75846</v>
      </c>
      <c r="AM26" s="26">
        <v>53344</v>
      </c>
      <c r="AN26" s="26">
        <v>179699</v>
      </c>
      <c r="AO26" s="26">
        <v>233043</v>
      </c>
      <c r="AP26" s="26">
        <v>1326</v>
      </c>
      <c r="AQ26" s="26">
        <v>3105</v>
      </c>
      <c r="AR26" s="26">
        <v>4431</v>
      </c>
      <c r="AS26" s="35">
        <f t="shared" si="20"/>
        <v>71.32952259976713</v>
      </c>
      <c r="AT26" s="35">
        <f t="shared" si="21"/>
        <v>72.70873643202346</v>
      </c>
      <c r="AU26" s="35">
        <f t="shared" si="22"/>
        <v>72.36818891669553</v>
      </c>
      <c r="AV26" s="35">
        <f t="shared" si="23"/>
        <v>75.24896038520464</v>
      </c>
      <c r="AW26" s="35">
        <f t="shared" si="24"/>
        <v>73.47549854085604</v>
      </c>
      <c r="AX26" s="35">
        <f t="shared" si="25"/>
        <v>74.10888767294614</v>
      </c>
      <c r="AY26" s="35">
        <f t="shared" si="26"/>
        <v>70.37188501774337</v>
      </c>
      <c r="AZ26" s="35">
        <f t="shared" si="27"/>
        <v>72.09704468677532</v>
      </c>
      <c r="BA26" s="35">
        <f t="shared" si="28"/>
        <v>71.69472910238149</v>
      </c>
      <c r="BB26" s="35">
        <f t="shared" si="29"/>
        <v>73.25966850828729</v>
      </c>
      <c r="BC26" s="35">
        <f t="shared" si="30"/>
        <v>70.77729655801231</v>
      </c>
      <c r="BD26" s="35">
        <f t="shared" si="31"/>
        <v>71.50233984185897</v>
      </c>
    </row>
    <row r="27" spans="1:56" ht="15">
      <c r="A27" s="44">
        <v>22</v>
      </c>
      <c r="B27" s="26" t="s">
        <v>81</v>
      </c>
      <c r="C27" s="26">
        <v>1093</v>
      </c>
      <c r="D27" s="26">
        <v>77</v>
      </c>
      <c r="E27" s="26">
        <v>1170</v>
      </c>
      <c r="F27" s="26">
        <v>157</v>
      </c>
      <c r="G27" s="26">
        <v>0</v>
      </c>
      <c r="H27" s="26">
        <v>157</v>
      </c>
      <c r="I27" s="26">
        <v>36</v>
      </c>
      <c r="J27" s="26">
        <v>0</v>
      </c>
      <c r="K27" s="26">
        <v>36</v>
      </c>
      <c r="L27" s="26">
        <v>712</v>
      </c>
      <c r="M27" s="26">
        <v>77</v>
      </c>
      <c r="N27" s="26">
        <v>789</v>
      </c>
      <c r="O27" s="26">
        <v>188</v>
      </c>
      <c r="P27" s="26">
        <v>0</v>
      </c>
      <c r="Q27" s="26">
        <v>188</v>
      </c>
      <c r="R27" s="35">
        <f t="shared" si="32"/>
        <v>14.364135407136322</v>
      </c>
      <c r="S27" s="35">
        <f t="shared" si="32"/>
        <v>0</v>
      </c>
      <c r="T27" s="35">
        <f t="shared" si="32"/>
        <v>13.418803418803419</v>
      </c>
      <c r="U27" s="35">
        <f>+I27/C27*100</f>
        <v>3.293687099725526</v>
      </c>
      <c r="V27" s="35">
        <f>J27/D27*100</f>
        <v>0</v>
      </c>
      <c r="W27" s="35">
        <f>K27/E27*100</f>
        <v>3.076923076923077</v>
      </c>
      <c r="X27" s="35">
        <f>L27/C27*100</f>
        <v>65.14181152790485</v>
      </c>
      <c r="Y27" s="35">
        <f>M27/D27*100</f>
        <v>100</v>
      </c>
      <c r="Z27" s="35">
        <f>N27/E27*100</f>
        <v>67.43589743589745</v>
      </c>
      <c r="AA27" s="35">
        <f>O27/C27*100</f>
        <v>17.200365965233303</v>
      </c>
      <c r="AB27" s="35">
        <f>P27/D27*100</f>
        <v>0</v>
      </c>
      <c r="AC27" s="35">
        <f>Q27/E27*100</f>
        <v>16.068376068376068</v>
      </c>
      <c r="AD27" s="26">
        <v>1031</v>
      </c>
      <c r="AE27" s="26">
        <v>76</v>
      </c>
      <c r="AF27" s="26">
        <v>1107</v>
      </c>
      <c r="AG27" s="26">
        <v>153</v>
      </c>
      <c r="AH27" s="26">
        <v>0</v>
      </c>
      <c r="AI27" s="26">
        <v>153</v>
      </c>
      <c r="AJ27" s="26">
        <v>35</v>
      </c>
      <c r="AK27" s="26">
        <v>0</v>
      </c>
      <c r="AL27" s="26">
        <v>35</v>
      </c>
      <c r="AM27" s="26">
        <v>663</v>
      </c>
      <c r="AN27" s="26">
        <v>76</v>
      </c>
      <c r="AO27" s="26">
        <v>739</v>
      </c>
      <c r="AP27" s="26">
        <v>180</v>
      </c>
      <c r="AQ27" s="26">
        <v>0</v>
      </c>
      <c r="AR27" s="26">
        <v>180</v>
      </c>
      <c r="AS27" s="35">
        <f t="shared" si="20"/>
        <v>97.45222929936305</v>
      </c>
      <c r="AT27" s="35"/>
      <c r="AU27" s="35">
        <f t="shared" si="22"/>
        <v>97.45222929936305</v>
      </c>
      <c r="AV27" s="35">
        <f t="shared" si="23"/>
        <v>97.22222222222221</v>
      </c>
      <c r="AW27" s="35"/>
      <c r="AX27" s="35">
        <f t="shared" si="25"/>
        <v>97.22222222222221</v>
      </c>
      <c r="AY27" s="35">
        <f t="shared" si="26"/>
        <v>93.1179775280899</v>
      </c>
      <c r="AZ27" s="35">
        <f t="shared" si="27"/>
        <v>98.7012987012987</v>
      </c>
      <c r="BA27" s="35">
        <f t="shared" si="28"/>
        <v>93.66286438529785</v>
      </c>
      <c r="BB27" s="35">
        <f t="shared" si="29"/>
        <v>95.74468085106383</v>
      </c>
      <c r="BC27" s="35"/>
      <c r="BD27" s="35">
        <f t="shared" si="31"/>
        <v>95.74468085106383</v>
      </c>
    </row>
    <row r="28" spans="1:56" ht="15">
      <c r="A28" s="44">
        <v>23</v>
      </c>
      <c r="B28" s="48" t="s">
        <v>82</v>
      </c>
      <c r="C28" s="46">
        <v>610480</v>
      </c>
      <c r="D28" s="46">
        <v>1230030</v>
      </c>
      <c r="E28" s="46">
        <v>1840510</v>
      </c>
      <c r="F28" s="46">
        <v>177947</v>
      </c>
      <c r="G28" s="46">
        <v>379519</v>
      </c>
      <c r="H28" s="46">
        <v>557466</v>
      </c>
      <c r="I28" s="46">
        <v>7121</v>
      </c>
      <c r="J28" s="46">
        <v>13184</v>
      </c>
      <c r="K28" s="46">
        <v>20305</v>
      </c>
      <c r="L28" s="46">
        <v>368086</v>
      </c>
      <c r="M28" s="46">
        <v>735172</v>
      </c>
      <c r="N28" s="46">
        <v>1103258</v>
      </c>
      <c r="O28" s="46">
        <v>57326</v>
      </c>
      <c r="P28" s="46">
        <v>102155</v>
      </c>
      <c r="Q28" s="46">
        <v>159481</v>
      </c>
      <c r="R28" s="47">
        <f>SUM(F28/C28*100)</f>
        <v>29.14870266020181</v>
      </c>
      <c r="S28" s="47">
        <f>SUM(G28/D28*100)</f>
        <v>30.85445070445436</v>
      </c>
      <c r="T28" s="47">
        <f>SUM(H28/E28*100)</f>
        <v>30.288669988209787</v>
      </c>
      <c r="U28" s="47">
        <f>SUM(I28/C28*100)</f>
        <v>1.1664591796619055</v>
      </c>
      <c r="V28" s="47">
        <f>SUM(J28/D28*100)</f>
        <v>1.071843776168061</v>
      </c>
      <c r="W28" s="47">
        <f>SUM(K28/E28*100)</f>
        <v>1.1032268230001467</v>
      </c>
      <c r="X28" s="47">
        <f>SUM(L28/C28*100)</f>
        <v>60.2945223430743</v>
      </c>
      <c r="Y28" s="47">
        <f>SUM(M28/D28*100)</f>
        <v>59.768623529507416</v>
      </c>
      <c r="Z28" s="47">
        <f>SUM(N28/E28*100)</f>
        <v>59.94305926074838</v>
      </c>
      <c r="AA28" s="47">
        <f>SUM(O28/C28*100)</f>
        <v>9.390315817061984</v>
      </c>
      <c r="AB28" s="47">
        <f>SUM(P28/D28*100)</f>
        <v>8.305081989870166</v>
      </c>
      <c r="AC28" s="47">
        <f>SUM(Q28/E28*100)</f>
        <v>8.665043928041683</v>
      </c>
      <c r="AD28" s="46">
        <v>472594</v>
      </c>
      <c r="AE28" s="46">
        <v>929849</v>
      </c>
      <c r="AF28" s="46">
        <v>1402443</v>
      </c>
      <c r="AG28" s="46">
        <v>133309</v>
      </c>
      <c r="AH28" s="46">
        <v>279365</v>
      </c>
      <c r="AI28" s="46">
        <v>412674</v>
      </c>
      <c r="AJ28" s="46">
        <v>4977</v>
      </c>
      <c r="AK28" s="46">
        <v>9250</v>
      </c>
      <c r="AL28" s="46">
        <v>14227</v>
      </c>
      <c r="AM28" s="46">
        <v>288343</v>
      </c>
      <c r="AN28" s="46">
        <v>561335</v>
      </c>
      <c r="AO28" s="46">
        <v>849678</v>
      </c>
      <c r="AP28" s="46">
        <v>45965</v>
      </c>
      <c r="AQ28" s="46">
        <v>79899</v>
      </c>
      <c r="AR28" s="46">
        <v>125864</v>
      </c>
      <c r="AS28" s="35">
        <f t="shared" si="20"/>
        <v>74.91500278172715</v>
      </c>
      <c r="AT28" s="35">
        <f t="shared" si="21"/>
        <v>73.61028038121938</v>
      </c>
      <c r="AU28" s="35">
        <f t="shared" si="22"/>
        <v>74.02675678875484</v>
      </c>
      <c r="AV28" s="35">
        <f t="shared" si="23"/>
        <v>69.89186911950569</v>
      </c>
      <c r="AW28" s="35">
        <f t="shared" si="24"/>
        <v>70.16080097087378</v>
      </c>
      <c r="AX28" s="35">
        <f t="shared" si="25"/>
        <v>70.06648608717065</v>
      </c>
      <c r="AY28" s="35">
        <f t="shared" si="26"/>
        <v>78.3357693582478</v>
      </c>
      <c r="AZ28" s="35">
        <f t="shared" si="27"/>
        <v>76.35424091233072</v>
      </c>
      <c r="BA28" s="35">
        <f t="shared" si="28"/>
        <v>77.0153490842577</v>
      </c>
      <c r="BB28" s="35">
        <f t="shared" si="29"/>
        <v>80.18176743536965</v>
      </c>
      <c r="BC28" s="35">
        <f t="shared" si="30"/>
        <v>78.21349909451324</v>
      </c>
      <c r="BD28" s="35">
        <f t="shared" si="31"/>
        <v>78.92099999372965</v>
      </c>
    </row>
    <row r="29" spans="1:56" ht="15">
      <c r="A29" s="44">
        <v>24</v>
      </c>
      <c r="B29" s="45" t="s">
        <v>83</v>
      </c>
      <c r="C29" s="49">
        <v>16216</v>
      </c>
      <c r="D29" s="49">
        <v>45895</v>
      </c>
      <c r="E29" s="49">
        <v>62111</v>
      </c>
      <c r="F29" s="49">
        <v>5107</v>
      </c>
      <c r="G29" s="49">
        <v>14457</v>
      </c>
      <c r="H29" s="49">
        <v>19564</v>
      </c>
      <c r="I29" s="49">
        <v>481</v>
      </c>
      <c r="J29" s="49">
        <v>1387</v>
      </c>
      <c r="K29" s="49">
        <v>1868</v>
      </c>
      <c r="L29" s="49">
        <v>5888</v>
      </c>
      <c r="M29" s="49">
        <v>22218</v>
      </c>
      <c r="N29" s="49">
        <v>28106</v>
      </c>
      <c r="O29" s="49">
        <v>4740</v>
      </c>
      <c r="P29" s="49">
        <v>7833</v>
      </c>
      <c r="Q29" s="49">
        <v>12573</v>
      </c>
      <c r="R29" s="47">
        <v>31.493586581154414</v>
      </c>
      <c r="S29" s="47">
        <v>31.50016341649417</v>
      </c>
      <c r="T29" s="47">
        <v>31.498446329957655</v>
      </c>
      <c r="U29" s="47">
        <v>2.966206216082881</v>
      </c>
      <c r="V29" s="47">
        <v>3.0221156988778732</v>
      </c>
      <c r="W29" s="47">
        <v>3.007518796992481</v>
      </c>
      <c r="X29" s="47">
        <v>36.30981746423286</v>
      </c>
      <c r="Y29" s="47">
        <v>48.410502233358756</v>
      </c>
      <c r="Z29" s="47">
        <v>45.25124374104426</v>
      </c>
      <c r="AA29" s="47">
        <v>29.230389738529848</v>
      </c>
      <c r="AB29" s="47">
        <v>17.0672186512692</v>
      </c>
      <c r="AC29" s="47">
        <v>20.242791132005603</v>
      </c>
      <c r="AD29" s="49">
        <v>12206</v>
      </c>
      <c r="AE29" s="49">
        <v>33157</v>
      </c>
      <c r="AF29" s="49">
        <v>45363</v>
      </c>
      <c r="AG29" s="49">
        <v>3788</v>
      </c>
      <c r="AH29" s="49">
        <v>10572</v>
      </c>
      <c r="AI29" s="49">
        <v>14360</v>
      </c>
      <c r="AJ29" s="49">
        <v>343</v>
      </c>
      <c r="AK29" s="49">
        <v>965</v>
      </c>
      <c r="AL29" s="49">
        <v>1308</v>
      </c>
      <c r="AM29" s="49">
        <v>4357</v>
      </c>
      <c r="AN29" s="49">
        <v>15431</v>
      </c>
      <c r="AO29" s="49">
        <v>19788</v>
      </c>
      <c r="AP29" s="49">
        <v>3718</v>
      </c>
      <c r="AQ29" s="49">
        <v>6189</v>
      </c>
      <c r="AR29" s="49">
        <v>9907</v>
      </c>
      <c r="AS29" s="35">
        <f t="shared" si="20"/>
        <v>74.1727041315841</v>
      </c>
      <c r="AT29" s="35">
        <f t="shared" si="21"/>
        <v>73.12720481427682</v>
      </c>
      <c r="AU29" s="35">
        <f t="shared" si="22"/>
        <v>73.40012267429974</v>
      </c>
      <c r="AV29" s="35">
        <f t="shared" si="23"/>
        <v>71.3097713097713</v>
      </c>
      <c r="AW29" s="35">
        <f t="shared" si="24"/>
        <v>69.57462148521991</v>
      </c>
      <c r="AX29" s="35">
        <f t="shared" si="25"/>
        <v>70.02141327623126</v>
      </c>
      <c r="AY29" s="35">
        <f t="shared" si="26"/>
        <v>73.99796195652173</v>
      </c>
      <c r="AZ29" s="35">
        <f t="shared" si="27"/>
        <v>69.45269601224233</v>
      </c>
      <c r="BA29" s="35">
        <f t="shared" si="28"/>
        <v>70.40489575179677</v>
      </c>
      <c r="BB29" s="35">
        <f t="shared" si="29"/>
        <v>78.43881856540085</v>
      </c>
      <c r="BC29" s="35">
        <f t="shared" si="30"/>
        <v>79.011872845653</v>
      </c>
      <c r="BD29" s="35">
        <f t="shared" si="31"/>
        <v>78.79583233913942</v>
      </c>
    </row>
    <row r="30" spans="1:56" ht="15">
      <c r="A30" s="44">
        <v>25</v>
      </c>
      <c r="B30" s="26" t="s">
        <v>84</v>
      </c>
      <c r="C30" s="26">
        <v>291189</v>
      </c>
      <c r="D30" s="26">
        <v>610480</v>
      </c>
      <c r="E30" s="26">
        <v>901669</v>
      </c>
      <c r="F30" s="26">
        <v>106404</v>
      </c>
      <c r="G30" s="26">
        <v>217503</v>
      </c>
      <c r="H30" s="26">
        <v>323907</v>
      </c>
      <c r="I30" s="26">
        <v>26130</v>
      </c>
      <c r="J30" s="26">
        <v>56771</v>
      </c>
      <c r="K30" s="26">
        <v>82901</v>
      </c>
      <c r="L30" s="26">
        <v>53927</v>
      </c>
      <c r="M30" s="26">
        <v>99151</v>
      </c>
      <c r="N30" s="26">
        <v>153078</v>
      </c>
      <c r="O30" s="26">
        <v>104728</v>
      </c>
      <c r="P30" s="26">
        <v>237055</v>
      </c>
      <c r="Q30" s="26">
        <v>341783</v>
      </c>
      <c r="R30" s="35">
        <f>+F30/C30*100</f>
        <v>36.54121549921185</v>
      </c>
      <c r="S30" s="35">
        <f>+G30/D30*100</f>
        <v>35.62819420783646</v>
      </c>
      <c r="T30" s="35">
        <f>+H30/E30*100</f>
        <v>35.9230493673399</v>
      </c>
      <c r="U30" s="35">
        <f>+I30/C30*100</f>
        <v>8.97355325922339</v>
      </c>
      <c r="V30" s="35">
        <v>9.29</v>
      </c>
      <c r="W30" s="26">
        <v>9.19</v>
      </c>
      <c r="X30" s="26">
        <v>18.51</v>
      </c>
      <c r="Y30" s="26">
        <v>16.24</v>
      </c>
      <c r="Z30" s="26">
        <v>16.97</v>
      </c>
      <c r="AA30" s="26">
        <v>35.96</v>
      </c>
      <c r="AB30" s="26">
        <v>38.83</v>
      </c>
      <c r="AC30" s="26">
        <v>37.9</v>
      </c>
      <c r="AD30" s="26">
        <v>187719</v>
      </c>
      <c r="AE30" s="26">
        <v>398849</v>
      </c>
      <c r="AF30" s="26">
        <v>586568</v>
      </c>
      <c r="AG30" s="26">
        <v>66033</v>
      </c>
      <c r="AH30" s="26">
        <v>139249</v>
      </c>
      <c r="AI30" s="26">
        <v>205282</v>
      </c>
      <c r="AJ30" s="26">
        <v>16139</v>
      </c>
      <c r="AK30" s="26">
        <v>35448</v>
      </c>
      <c r="AL30" s="26">
        <v>51587</v>
      </c>
      <c r="AM30" s="26">
        <v>34122</v>
      </c>
      <c r="AN30" s="26">
        <v>63896</v>
      </c>
      <c r="AO30" s="26">
        <v>98018</v>
      </c>
      <c r="AP30" s="26">
        <v>71425</v>
      </c>
      <c r="AQ30" s="26">
        <v>160256</v>
      </c>
      <c r="AR30" s="26">
        <v>231681</v>
      </c>
      <c r="AS30" s="35">
        <f t="shared" si="20"/>
        <v>62.05875718957934</v>
      </c>
      <c r="AT30" s="35">
        <f t="shared" si="21"/>
        <v>64.02164567845041</v>
      </c>
      <c r="AU30" s="35">
        <f t="shared" si="22"/>
        <v>63.376833473805746</v>
      </c>
      <c r="AV30" s="35">
        <f t="shared" si="23"/>
        <v>61.76425564485266</v>
      </c>
      <c r="AW30" s="35">
        <f t="shared" si="24"/>
        <v>62.44033045040601</v>
      </c>
      <c r="AX30" s="35">
        <f t="shared" si="25"/>
        <v>62.227234894633355</v>
      </c>
      <c r="AY30" s="35">
        <f t="shared" si="26"/>
        <v>63.274426539581285</v>
      </c>
      <c r="AZ30" s="35">
        <f t="shared" si="27"/>
        <v>64.44312210668576</v>
      </c>
      <c r="BA30" s="35">
        <f t="shared" si="28"/>
        <v>64.03140882425953</v>
      </c>
      <c r="BB30" s="35">
        <f t="shared" si="29"/>
        <v>68.200481246658</v>
      </c>
      <c r="BC30" s="35">
        <f t="shared" si="30"/>
        <v>67.60287696947965</v>
      </c>
      <c r="BD30" s="35">
        <f t="shared" si="31"/>
        <v>67.785992866819</v>
      </c>
    </row>
    <row r="31" spans="1:56" ht="15">
      <c r="A31" s="68"/>
      <c r="B31" s="5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</row>
    <row r="32" spans="1:56" ht="15.75">
      <c r="A32" s="68"/>
      <c r="B32" s="51" t="s">
        <v>22</v>
      </c>
      <c r="C32" s="52">
        <f>SUM(C6:C31)</f>
        <v>2705906</v>
      </c>
      <c r="D32" s="52">
        <f aca="true" t="shared" si="33" ref="D32:Q32">SUM(D6:D31)</f>
        <v>6176334</v>
      </c>
      <c r="E32" s="52">
        <f t="shared" si="33"/>
        <v>8882240</v>
      </c>
      <c r="F32" s="52">
        <f t="shared" si="33"/>
        <v>641640</v>
      </c>
      <c r="G32" s="52">
        <f t="shared" si="33"/>
        <v>1512316</v>
      </c>
      <c r="H32" s="52">
        <f t="shared" si="33"/>
        <v>2153956</v>
      </c>
      <c r="I32" s="52">
        <f t="shared" si="33"/>
        <v>477990</v>
      </c>
      <c r="J32" s="52">
        <f t="shared" si="33"/>
        <v>818261</v>
      </c>
      <c r="K32" s="52">
        <f t="shared" si="33"/>
        <v>1296251</v>
      </c>
      <c r="L32" s="52">
        <f t="shared" si="33"/>
        <v>1277846</v>
      </c>
      <c r="M32" s="52">
        <f t="shared" si="33"/>
        <v>3170398</v>
      </c>
      <c r="N32" s="52">
        <f t="shared" si="33"/>
        <v>4448244</v>
      </c>
      <c r="O32" s="52">
        <f t="shared" si="33"/>
        <v>308347</v>
      </c>
      <c r="P32" s="52">
        <f t="shared" si="33"/>
        <v>675442</v>
      </c>
      <c r="Q32" s="52">
        <f t="shared" si="33"/>
        <v>983789</v>
      </c>
      <c r="R32" s="53">
        <f>+F32/C32*100</f>
        <v>23.71257538140645</v>
      </c>
      <c r="S32" s="53">
        <f>+G32/D32*100</f>
        <v>24.48565767330588</v>
      </c>
      <c r="T32" s="53">
        <f>+H32/E32*100</f>
        <v>24.25014410779263</v>
      </c>
      <c r="U32" s="53">
        <f>+I32/C32*100</f>
        <v>17.66469345202679</v>
      </c>
      <c r="V32" s="53">
        <f>+J32/D32*100</f>
        <v>13.248328215410629</v>
      </c>
      <c r="W32" s="53">
        <f>+K32/E32*100</f>
        <v>14.59373986742083</v>
      </c>
      <c r="X32" s="53">
        <f>+L32/C32*100</f>
        <v>47.2243307786745</v>
      </c>
      <c r="Y32" s="53">
        <f>+M32/D32*100</f>
        <v>51.331388490324514</v>
      </c>
      <c r="Z32" s="53">
        <f>+N32/E32*100</f>
        <v>50.08020499333501</v>
      </c>
      <c r="AA32" s="53">
        <f>+O32/C32*100</f>
        <v>11.395333023394013</v>
      </c>
      <c r="AB32" s="53">
        <f>+P32/D32*100</f>
        <v>10.935969460200825</v>
      </c>
      <c r="AC32" s="53">
        <f>+Q32/E32*100</f>
        <v>11.075911031451525</v>
      </c>
      <c r="AD32" s="52">
        <f aca="true" t="shared" si="34" ref="AD32:AR32">SUM(AD6:AD31)</f>
        <v>2034398</v>
      </c>
      <c r="AE32" s="52">
        <f t="shared" si="34"/>
        <v>4680533</v>
      </c>
      <c r="AF32" s="52">
        <f t="shared" si="34"/>
        <v>6714931</v>
      </c>
      <c r="AG32" s="52">
        <f t="shared" si="34"/>
        <v>475813</v>
      </c>
      <c r="AH32" s="52">
        <f t="shared" si="34"/>
        <v>1130673</v>
      </c>
      <c r="AI32" s="52">
        <f t="shared" si="34"/>
        <v>1606486</v>
      </c>
      <c r="AJ32" s="52">
        <f t="shared" si="34"/>
        <v>341261</v>
      </c>
      <c r="AK32" s="52">
        <f t="shared" si="34"/>
        <v>594261</v>
      </c>
      <c r="AL32" s="52">
        <f t="shared" si="34"/>
        <v>935522</v>
      </c>
      <c r="AM32" s="52">
        <f t="shared" si="34"/>
        <v>983461</v>
      </c>
      <c r="AN32" s="52">
        <f t="shared" si="34"/>
        <v>2441361</v>
      </c>
      <c r="AO32" s="52">
        <f t="shared" si="34"/>
        <v>3424822</v>
      </c>
      <c r="AP32" s="52">
        <f t="shared" si="34"/>
        <v>233864</v>
      </c>
      <c r="AQ32" s="52">
        <f t="shared" si="34"/>
        <v>514237</v>
      </c>
      <c r="AR32" s="52">
        <f t="shared" si="34"/>
        <v>748101</v>
      </c>
      <c r="AS32" s="53">
        <f aca="true" t="shared" si="35" ref="AS32:BD32">+AG32/F32*100</f>
        <v>74.15575712237393</v>
      </c>
      <c r="AT32" s="53">
        <f t="shared" si="35"/>
        <v>74.76433496703069</v>
      </c>
      <c r="AU32" s="53">
        <f t="shared" si="35"/>
        <v>74.5830462646405</v>
      </c>
      <c r="AV32" s="53">
        <f t="shared" si="35"/>
        <v>71.3950082637712</v>
      </c>
      <c r="AW32" s="53">
        <f t="shared" si="35"/>
        <v>72.6248715263223</v>
      </c>
      <c r="AX32" s="53">
        <f t="shared" si="35"/>
        <v>72.17136187358776</v>
      </c>
      <c r="AY32" s="53">
        <f t="shared" si="35"/>
        <v>76.96240392034721</v>
      </c>
      <c r="AZ32" s="53">
        <f t="shared" si="35"/>
        <v>77.00487446686505</v>
      </c>
      <c r="BA32" s="53">
        <f t="shared" si="35"/>
        <v>76.992673963029</v>
      </c>
      <c r="BB32" s="53">
        <f t="shared" si="35"/>
        <v>75.8444220310235</v>
      </c>
      <c r="BC32" s="53">
        <f t="shared" si="35"/>
        <v>76.13340597712312</v>
      </c>
      <c r="BD32" s="53">
        <f t="shared" si="35"/>
        <v>76.0428303223557</v>
      </c>
    </row>
  </sheetData>
  <mergeCells count="21">
    <mergeCell ref="AP4:AR4"/>
    <mergeCell ref="AS4:AU4"/>
    <mergeCell ref="AV4:AX4"/>
    <mergeCell ref="AY4:BA4"/>
    <mergeCell ref="AA4:AC4"/>
    <mergeCell ref="A2:L2"/>
    <mergeCell ref="C3:AC3"/>
    <mergeCell ref="AD3:BD3"/>
    <mergeCell ref="C4:E4"/>
    <mergeCell ref="F4:H4"/>
    <mergeCell ref="AG4:AI4"/>
    <mergeCell ref="L4:N4"/>
    <mergeCell ref="AM4:AO4"/>
    <mergeCell ref="BB4:BD4"/>
    <mergeCell ref="R4:T4"/>
    <mergeCell ref="I4:K4"/>
    <mergeCell ref="AD4:AF4"/>
    <mergeCell ref="O4:Q4"/>
    <mergeCell ref="U4:W4"/>
    <mergeCell ref="X4:Z4"/>
    <mergeCell ref="AJ4:AL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37"/>
  <sheetViews>
    <sheetView zoomScalePageLayoutView="0" workbookViewId="0" topLeftCell="A1">
      <pane xSplit="8" ySplit="13" topLeftCell="I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11" sqref="A11:A35"/>
    </sheetView>
  </sheetViews>
  <sheetFormatPr defaultColWidth="9.140625" defaultRowHeight="15"/>
  <cols>
    <col min="2" max="2" width="22.28125" style="0" bestFit="1" customWidth="1"/>
  </cols>
  <sheetData>
    <row r="2" spans="1:47" ht="15">
      <c r="A2" s="54"/>
      <c r="B2" s="108" t="s">
        <v>50</v>
      </c>
      <c r="C2" s="108"/>
      <c r="D2" s="108"/>
      <c r="E2" s="108"/>
      <c r="F2" s="108"/>
      <c r="G2" s="108"/>
      <c r="H2" s="108"/>
      <c r="I2" s="108"/>
      <c r="J2" s="108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ht="15">
      <c r="A3" s="55"/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ht="15.75" thickBot="1">
      <c r="A4" s="109" t="s">
        <v>85</v>
      </c>
      <c r="B4" s="109"/>
      <c r="C4" s="109"/>
      <c r="D4" s="109"/>
      <c r="E4" s="109"/>
      <c r="F4" s="109"/>
      <c r="G4" s="109"/>
      <c r="H4" s="109"/>
      <c r="I4" s="109"/>
      <c r="J4" s="109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</row>
    <row r="5" spans="1:47" ht="15">
      <c r="A5" s="110" t="s">
        <v>60</v>
      </c>
      <c r="B5" s="112" t="s">
        <v>86</v>
      </c>
      <c r="C5" s="114" t="s">
        <v>87</v>
      </c>
      <c r="D5" s="115"/>
      <c r="E5" s="115"/>
      <c r="F5" s="115" t="s">
        <v>87</v>
      </c>
      <c r="G5" s="115"/>
      <c r="H5" s="115"/>
      <c r="I5" s="115" t="s">
        <v>87</v>
      </c>
      <c r="J5" s="115"/>
      <c r="K5" s="116"/>
      <c r="L5" s="114" t="s">
        <v>88</v>
      </c>
      <c r="M5" s="115"/>
      <c r="N5" s="115"/>
      <c r="O5" s="115" t="s">
        <v>88</v>
      </c>
      <c r="P5" s="115"/>
      <c r="Q5" s="115"/>
      <c r="R5" s="115" t="s">
        <v>88</v>
      </c>
      <c r="S5" s="115"/>
      <c r="T5" s="116"/>
      <c r="U5" s="114" t="s">
        <v>89</v>
      </c>
      <c r="V5" s="115"/>
      <c r="W5" s="115"/>
      <c r="X5" s="115" t="s">
        <v>89</v>
      </c>
      <c r="Y5" s="115"/>
      <c r="Z5" s="115"/>
      <c r="AA5" s="115" t="s">
        <v>89</v>
      </c>
      <c r="AB5" s="115"/>
      <c r="AC5" s="116"/>
      <c r="AD5" s="114" t="s">
        <v>90</v>
      </c>
      <c r="AE5" s="115"/>
      <c r="AF5" s="115"/>
      <c r="AG5" s="115" t="s">
        <v>90</v>
      </c>
      <c r="AH5" s="115"/>
      <c r="AI5" s="115"/>
      <c r="AJ5" s="115" t="s">
        <v>90</v>
      </c>
      <c r="AK5" s="115"/>
      <c r="AL5" s="116"/>
      <c r="AM5" s="114" t="s">
        <v>22</v>
      </c>
      <c r="AN5" s="115"/>
      <c r="AO5" s="115"/>
      <c r="AP5" s="115" t="s">
        <v>22</v>
      </c>
      <c r="AQ5" s="115"/>
      <c r="AR5" s="115"/>
      <c r="AS5" s="119" t="s">
        <v>22</v>
      </c>
      <c r="AT5" s="120"/>
      <c r="AU5" s="121"/>
    </row>
    <row r="6" spans="1:47" ht="15">
      <c r="A6" s="111"/>
      <c r="B6" s="113"/>
      <c r="C6" s="117" t="s">
        <v>62</v>
      </c>
      <c r="D6" s="118"/>
      <c r="E6" s="118"/>
      <c r="F6" s="118" t="s">
        <v>63</v>
      </c>
      <c r="G6" s="118"/>
      <c r="H6" s="118"/>
      <c r="I6" s="78"/>
      <c r="J6" s="78"/>
      <c r="K6" s="79"/>
      <c r="L6" s="117" t="s">
        <v>62</v>
      </c>
      <c r="M6" s="118"/>
      <c r="N6" s="118"/>
      <c r="O6" s="118" t="s">
        <v>63</v>
      </c>
      <c r="P6" s="118"/>
      <c r="Q6" s="118"/>
      <c r="R6" s="78"/>
      <c r="S6" s="78"/>
      <c r="T6" s="79"/>
      <c r="U6" s="117" t="s">
        <v>62</v>
      </c>
      <c r="V6" s="118"/>
      <c r="W6" s="118"/>
      <c r="X6" s="118" t="s">
        <v>63</v>
      </c>
      <c r="Y6" s="118"/>
      <c r="Z6" s="118"/>
      <c r="AA6" s="78"/>
      <c r="AB6" s="78"/>
      <c r="AC6" s="79"/>
      <c r="AD6" s="117" t="s">
        <v>62</v>
      </c>
      <c r="AE6" s="118"/>
      <c r="AF6" s="118"/>
      <c r="AG6" s="118" t="s">
        <v>63</v>
      </c>
      <c r="AH6" s="118"/>
      <c r="AI6" s="118"/>
      <c r="AJ6" s="78"/>
      <c r="AK6" s="78"/>
      <c r="AL6" s="79"/>
      <c r="AM6" s="117" t="s">
        <v>62</v>
      </c>
      <c r="AN6" s="118"/>
      <c r="AO6" s="118"/>
      <c r="AP6" s="118" t="s">
        <v>63</v>
      </c>
      <c r="AQ6" s="118"/>
      <c r="AR6" s="118"/>
      <c r="AS6" s="58"/>
      <c r="AT6" s="58"/>
      <c r="AU6" s="59"/>
    </row>
    <row r="7" spans="1:47" ht="15">
      <c r="A7" s="111"/>
      <c r="B7" s="113"/>
      <c r="C7" s="60" t="s">
        <v>52</v>
      </c>
      <c r="D7" s="58" t="s">
        <v>53</v>
      </c>
      <c r="E7" s="58" t="s">
        <v>91</v>
      </c>
      <c r="F7" s="58" t="s">
        <v>52</v>
      </c>
      <c r="G7" s="58" t="s">
        <v>53</v>
      </c>
      <c r="H7" s="58" t="s">
        <v>91</v>
      </c>
      <c r="I7" s="122" t="s">
        <v>22</v>
      </c>
      <c r="J7" s="123"/>
      <c r="K7" s="124"/>
      <c r="L7" s="60" t="s">
        <v>52</v>
      </c>
      <c r="M7" s="58" t="s">
        <v>53</v>
      </c>
      <c r="N7" s="58" t="s">
        <v>91</v>
      </c>
      <c r="O7" s="58" t="s">
        <v>52</v>
      </c>
      <c r="P7" s="58" t="s">
        <v>53</v>
      </c>
      <c r="Q7" s="58" t="s">
        <v>91</v>
      </c>
      <c r="R7" s="122" t="s">
        <v>22</v>
      </c>
      <c r="S7" s="123"/>
      <c r="T7" s="124"/>
      <c r="U7" s="60" t="s">
        <v>52</v>
      </c>
      <c r="V7" s="58" t="s">
        <v>53</v>
      </c>
      <c r="W7" s="58" t="s">
        <v>91</v>
      </c>
      <c r="X7" s="58" t="s">
        <v>52</v>
      </c>
      <c r="Y7" s="58" t="s">
        <v>53</v>
      </c>
      <c r="Z7" s="58" t="s">
        <v>91</v>
      </c>
      <c r="AA7" s="122" t="s">
        <v>22</v>
      </c>
      <c r="AB7" s="123"/>
      <c r="AC7" s="124"/>
      <c r="AD7" s="60" t="s">
        <v>52</v>
      </c>
      <c r="AE7" s="58" t="s">
        <v>53</v>
      </c>
      <c r="AF7" s="58" t="s">
        <v>91</v>
      </c>
      <c r="AG7" s="58" t="s">
        <v>52</v>
      </c>
      <c r="AH7" s="58" t="s">
        <v>53</v>
      </c>
      <c r="AI7" s="58" t="s">
        <v>91</v>
      </c>
      <c r="AJ7" s="122" t="s">
        <v>22</v>
      </c>
      <c r="AK7" s="123"/>
      <c r="AL7" s="124"/>
      <c r="AM7" s="60" t="s">
        <v>52</v>
      </c>
      <c r="AN7" s="58" t="s">
        <v>53</v>
      </c>
      <c r="AO7" s="58" t="s">
        <v>91</v>
      </c>
      <c r="AP7" s="58" t="s">
        <v>52</v>
      </c>
      <c r="AQ7" s="58" t="s">
        <v>53</v>
      </c>
      <c r="AR7" s="58" t="s">
        <v>91</v>
      </c>
      <c r="AS7" s="122" t="s">
        <v>22</v>
      </c>
      <c r="AT7" s="123"/>
      <c r="AU7" s="124"/>
    </row>
    <row r="8" spans="1:47" ht="15">
      <c r="A8" s="111"/>
      <c r="B8" s="113"/>
      <c r="C8" s="61"/>
      <c r="D8" s="62"/>
      <c r="E8" s="62"/>
      <c r="F8" s="62"/>
      <c r="G8" s="62"/>
      <c r="H8" s="62"/>
      <c r="I8" s="62" t="s">
        <v>52</v>
      </c>
      <c r="J8" s="62" t="s">
        <v>53</v>
      </c>
      <c r="K8" s="63" t="s">
        <v>92</v>
      </c>
      <c r="L8" s="61"/>
      <c r="M8" s="62"/>
      <c r="N8" s="62"/>
      <c r="O8" s="62"/>
      <c r="P8" s="62"/>
      <c r="Q8" s="62"/>
      <c r="R8" s="62" t="s">
        <v>52</v>
      </c>
      <c r="S8" s="62" t="s">
        <v>53</v>
      </c>
      <c r="T8" s="63" t="s">
        <v>92</v>
      </c>
      <c r="U8" s="61"/>
      <c r="V8" s="62"/>
      <c r="W8" s="62"/>
      <c r="X8" s="62"/>
      <c r="Y8" s="62"/>
      <c r="Z8" s="62"/>
      <c r="AA8" s="62" t="s">
        <v>52</v>
      </c>
      <c r="AB8" s="62" t="s">
        <v>53</v>
      </c>
      <c r="AC8" s="63" t="s">
        <v>92</v>
      </c>
      <c r="AD8" s="61"/>
      <c r="AE8" s="62"/>
      <c r="AF8" s="62"/>
      <c r="AG8" s="62"/>
      <c r="AH8" s="62"/>
      <c r="AI8" s="62"/>
      <c r="AJ8" s="62" t="s">
        <v>52</v>
      </c>
      <c r="AK8" s="62" t="s">
        <v>53</v>
      </c>
      <c r="AL8" s="63" t="s">
        <v>92</v>
      </c>
      <c r="AM8" s="61"/>
      <c r="AN8" s="62"/>
      <c r="AO8" s="62"/>
      <c r="AP8" s="62"/>
      <c r="AQ8" s="62"/>
      <c r="AR8" s="62"/>
      <c r="AS8" s="62" t="s">
        <v>52</v>
      </c>
      <c r="AT8" s="62" t="s">
        <v>53</v>
      </c>
      <c r="AU8" s="63" t="s">
        <v>92</v>
      </c>
    </row>
    <row r="9" spans="1:47" ht="15">
      <c r="A9" s="64"/>
      <c r="B9" s="65"/>
      <c r="C9" s="66"/>
      <c r="D9" s="62"/>
      <c r="E9" s="62"/>
      <c r="F9" s="62"/>
      <c r="G9" s="62"/>
      <c r="H9" s="62"/>
      <c r="I9" s="62"/>
      <c r="J9" s="62"/>
      <c r="K9" s="67"/>
      <c r="L9" s="66"/>
      <c r="M9" s="62"/>
      <c r="N9" s="62"/>
      <c r="O9" s="62"/>
      <c r="P9" s="62"/>
      <c r="Q9" s="62"/>
      <c r="R9" s="62"/>
      <c r="S9" s="62"/>
      <c r="T9" s="67"/>
      <c r="U9" s="66"/>
      <c r="V9" s="62"/>
      <c r="W9" s="62"/>
      <c r="X9" s="62"/>
      <c r="Y9" s="62"/>
      <c r="Z9" s="62"/>
      <c r="AA9" s="62"/>
      <c r="AB9" s="62"/>
      <c r="AC9" s="67"/>
      <c r="AD9" s="66"/>
      <c r="AE9" s="62"/>
      <c r="AF9" s="62"/>
      <c r="AG9" s="62"/>
      <c r="AH9" s="62"/>
      <c r="AI9" s="62"/>
      <c r="AJ9" s="62"/>
      <c r="AK9" s="62"/>
      <c r="AL9" s="67"/>
      <c r="AM9" s="66"/>
      <c r="AN9" s="62"/>
      <c r="AO9" s="62"/>
      <c r="AP9" s="62"/>
      <c r="AQ9" s="62"/>
      <c r="AR9" s="62"/>
      <c r="AS9" s="62"/>
      <c r="AT9" s="62"/>
      <c r="AU9" s="67"/>
    </row>
    <row r="10" spans="1:47" ht="15">
      <c r="A10" s="64"/>
      <c r="B10" s="65"/>
      <c r="C10" s="66"/>
      <c r="D10" s="62"/>
      <c r="E10" s="62"/>
      <c r="F10" s="62"/>
      <c r="G10" s="62"/>
      <c r="H10" s="62"/>
      <c r="I10" s="62"/>
      <c r="J10" s="62"/>
      <c r="K10" s="67"/>
      <c r="L10" s="66"/>
      <c r="M10" s="62"/>
      <c r="N10" s="62"/>
      <c r="O10" s="62"/>
      <c r="P10" s="62"/>
      <c r="Q10" s="62"/>
      <c r="R10" s="62"/>
      <c r="S10" s="62"/>
      <c r="T10" s="67"/>
      <c r="U10" s="66"/>
      <c r="V10" s="62"/>
      <c r="W10" s="62"/>
      <c r="X10" s="62"/>
      <c r="Y10" s="62"/>
      <c r="Z10" s="62"/>
      <c r="AA10" s="62"/>
      <c r="AB10" s="62"/>
      <c r="AC10" s="67"/>
      <c r="AD10" s="66"/>
      <c r="AE10" s="62"/>
      <c r="AF10" s="62"/>
      <c r="AG10" s="62"/>
      <c r="AH10" s="62"/>
      <c r="AI10" s="62"/>
      <c r="AJ10" s="62"/>
      <c r="AK10" s="62"/>
      <c r="AL10" s="67"/>
      <c r="AM10" s="66"/>
      <c r="AN10" s="62"/>
      <c r="AO10" s="62"/>
      <c r="AP10" s="62"/>
      <c r="AQ10" s="62"/>
      <c r="AR10" s="62"/>
      <c r="AS10" s="62"/>
      <c r="AT10" s="62"/>
      <c r="AU10" s="67"/>
    </row>
    <row r="11" spans="1:47" ht="15">
      <c r="A11" s="68">
        <v>1</v>
      </c>
      <c r="B11" s="69" t="s">
        <v>93</v>
      </c>
      <c r="C11" s="70">
        <v>8350</v>
      </c>
      <c r="D11" s="70">
        <v>5625</v>
      </c>
      <c r="E11" s="70">
        <v>67.36</v>
      </c>
      <c r="F11" s="70">
        <v>23793</v>
      </c>
      <c r="G11" s="70">
        <v>16315</v>
      </c>
      <c r="H11" s="70">
        <v>68.57</v>
      </c>
      <c r="I11" s="70">
        <v>32143</v>
      </c>
      <c r="J11" s="70">
        <v>21940</v>
      </c>
      <c r="K11" s="70">
        <v>68.25</v>
      </c>
      <c r="L11" s="70">
        <v>27192</v>
      </c>
      <c r="M11" s="70">
        <v>18992</v>
      </c>
      <c r="N11" s="70">
        <v>69.84</v>
      </c>
      <c r="O11" s="70">
        <v>94198</v>
      </c>
      <c r="P11" s="70">
        <v>64748</v>
      </c>
      <c r="Q11" s="70">
        <v>68.73</v>
      </c>
      <c r="R11" s="70">
        <v>121390</v>
      </c>
      <c r="S11" s="70">
        <v>83740</v>
      </c>
      <c r="T11" s="70">
        <v>68.98</v>
      </c>
      <c r="U11" s="70">
        <v>26011</v>
      </c>
      <c r="V11" s="70">
        <v>17165</v>
      </c>
      <c r="W11" s="70">
        <v>65.99</v>
      </c>
      <c r="X11" s="70">
        <v>84104</v>
      </c>
      <c r="Y11" s="70">
        <v>55342</v>
      </c>
      <c r="Z11" s="70">
        <v>65.8</v>
      </c>
      <c r="AA11" s="70">
        <v>110115</v>
      </c>
      <c r="AB11" s="70">
        <v>72507</v>
      </c>
      <c r="AC11" s="70">
        <v>65.84</v>
      </c>
      <c r="AD11" s="70">
        <v>17052</v>
      </c>
      <c r="AE11" s="70">
        <v>10976</v>
      </c>
      <c r="AF11" s="70">
        <v>64.36</v>
      </c>
      <c r="AG11" s="70">
        <v>42736</v>
      </c>
      <c r="AH11" s="70">
        <v>27869</v>
      </c>
      <c r="AI11" s="70">
        <v>65.21</v>
      </c>
      <c r="AJ11" s="70">
        <f aca="true" t="shared" si="0" ref="AJ11:AJ35">+AD11+AG11</f>
        <v>59788</v>
      </c>
      <c r="AK11" s="70">
        <f aca="true" t="shared" si="1" ref="AK11:AK35">+AE11+AH11</f>
        <v>38845</v>
      </c>
      <c r="AL11" s="83">
        <v>64.97</v>
      </c>
      <c r="AM11" s="70">
        <v>78605</v>
      </c>
      <c r="AN11" s="70">
        <v>52758</v>
      </c>
      <c r="AO11" s="70">
        <v>67.11</v>
      </c>
      <c r="AP11" s="70">
        <v>244831</v>
      </c>
      <c r="AQ11" s="70">
        <v>164274</v>
      </c>
      <c r="AR11" s="70">
        <v>67.09</v>
      </c>
      <c r="AS11" s="70">
        <v>323436</v>
      </c>
      <c r="AT11" s="70">
        <v>217032</v>
      </c>
      <c r="AU11" s="83">
        <v>67.1</v>
      </c>
    </row>
    <row r="12" spans="1:47" ht="15">
      <c r="A12" s="68">
        <v>2</v>
      </c>
      <c r="B12" s="71" t="s">
        <v>94</v>
      </c>
      <c r="C12" s="72">
        <v>1485</v>
      </c>
      <c r="D12" s="72">
        <v>1265</v>
      </c>
      <c r="E12" s="73">
        <f>SUM(D12/C12*100)</f>
        <v>85.18518518518519</v>
      </c>
      <c r="F12" s="72">
        <v>2241</v>
      </c>
      <c r="G12" s="72">
        <v>1926</v>
      </c>
      <c r="H12" s="73">
        <f>SUM(G12/F12*100)</f>
        <v>85.94377510040161</v>
      </c>
      <c r="I12" s="72">
        <v>3726</v>
      </c>
      <c r="J12" s="72">
        <v>3191</v>
      </c>
      <c r="K12" s="73">
        <f>SUM(J12/I12*100)</f>
        <v>85.64143853998927</v>
      </c>
      <c r="L12" s="72">
        <v>2467</v>
      </c>
      <c r="M12" s="72">
        <v>2046</v>
      </c>
      <c r="N12" s="73">
        <f>SUM(M12/L12*100)</f>
        <v>82.93473854884475</v>
      </c>
      <c r="O12" s="72">
        <v>4439</v>
      </c>
      <c r="P12" s="72">
        <v>3701</v>
      </c>
      <c r="Q12" s="73">
        <f>SUM(P12/O12*100)</f>
        <v>83.37463392656004</v>
      </c>
      <c r="R12" s="72">
        <v>6906</v>
      </c>
      <c r="S12" s="72">
        <v>5747</v>
      </c>
      <c r="T12" s="73">
        <f>SUM(S12/R12*100)</f>
        <v>83.2174920359108</v>
      </c>
      <c r="U12" s="72">
        <v>1174</v>
      </c>
      <c r="V12" s="72">
        <v>890</v>
      </c>
      <c r="W12" s="73">
        <f>SUM(V12/U12*100)</f>
        <v>75.809199318569</v>
      </c>
      <c r="X12" s="72">
        <v>2003</v>
      </c>
      <c r="Y12" s="72">
        <v>1549</v>
      </c>
      <c r="Z12" s="73">
        <f>SUM(Y12/X12*100)</f>
        <v>77.33399900149776</v>
      </c>
      <c r="AA12" s="72">
        <v>3177</v>
      </c>
      <c r="AB12" s="72">
        <v>2439</v>
      </c>
      <c r="AC12" s="73">
        <f>SUM(AB12/AA12*100)</f>
        <v>76.77053824362606</v>
      </c>
      <c r="AD12" s="72">
        <v>983</v>
      </c>
      <c r="AE12" s="72">
        <v>777</v>
      </c>
      <c r="AF12" s="73">
        <f>SUM(AE12/AD12*100)</f>
        <v>79.04374364191251</v>
      </c>
      <c r="AG12" s="72">
        <v>1359</v>
      </c>
      <c r="AH12" s="72">
        <v>1035</v>
      </c>
      <c r="AI12" s="73">
        <f>SUM(AH12/AG12*100)</f>
        <v>76.15894039735099</v>
      </c>
      <c r="AJ12" s="70">
        <f t="shared" si="0"/>
        <v>2342</v>
      </c>
      <c r="AK12" s="70">
        <f t="shared" si="1"/>
        <v>1812</v>
      </c>
      <c r="AL12" s="73">
        <f>SUM(AK12/AJ12*100)</f>
        <v>77.36976942783946</v>
      </c>
      <c r="AM12" s="72">
        <v>6109</v>
      </c>
      <c r="AN12" s="72">
        <v>4978</v>
      </c>
      <c r="AO12" s="73">
        <f>SUM(AN12/AM12*100)</f>
        <v>81.48633164183991</v>
      </c>
      <c r="AP12" s="72">
        <v>10042</v>
      </c>
      <c r="AQ12" s="72">
        <v>8211</v>
      </c>
      <c r="AR12" s="73">
        <f>SUM(AQ12/AP12*100)</f>
        <v>81.7665803624776</v>
      </c>
      <c r="AS12" s="72">
        <v>16151</v>
      </c>
      <c r="AT12" s="72">
        <v>13189</v>
      </c>
      <c r="AU12" s="73">
        <f>SUM(AT12/AS12*100)</f>
        <v>81.6605782923658</v>
      </c>
    </row>
    <row r="13" spans="1:47" ht="15">
      <c r="A13" s="68">
        <v>3</v>
      </c>
      <c r="B13" s="69" t="s">
        <v>95</v>
      </c>
      <c r="C13" s="70">
        <v>18287</v>
      </c>
      <c r="D13" s="70">
        <v>14220</v>
      </c>
      <c r="E13" s="70">
        <v>77.76</v>
      </c>
      <c r="F13" s="70">
        <v>30080</v>
      </c>
      <c r="G13" s="70">
        <v>23694</v>
      </c>
      <c r="H13" s="70">
        <v>78.76</v>
      </c>
      <c r="I13" s="70">
        <v>48367</v>
      </c>
      <c r="J13" s="70">
        <v>37914</v>
      </c>
      <c r="K13" s="70">
        <v>78.38</v>
      </c>
      <c r="L13" s="70">
        <v>22746</v>
      </c>
      <c r="M13" s="70">
        <v>17651</v>
      </c>
      <c r="N13" s="70">
        <v>77.6</v>
      </c>
      <c r="O13" s="70">
        <v>46538</v>
      </c>
      <c r="P13" s="70">
        <v>37078</v>
      </c>
      <c r="Q13" s="70">
        <v>79.67</v>
      </c>
      <c r="R13" s="70">
        <v>69284</v>
      </c>
      <c r="S13" s="70">
        <v>54729</v>
      </c>
      <c r="T13" s="70">
        <v>78.99</v>
      </c>
      <c r="U13" s="70">
        <v>18586</v>
      </c>
      <c r="V13" s="70">
        <v>14303</v>
      </c>
      <c r="W13" s="70">
        <v>76.95</v>
      </c>
      <c r="X13" s="70">
        <v>39829</v>
      </c>
      <c r="Y13" s="70">
        <v>31430</v>
      </c>
      <c r="Z13" s="70">
        <v>78.91</v>
      </c>
      <c r="AA13" s="70">
        <v>58415</v>
      </c>
      <c r="AB13" s="70">
        <v>45733</v>
      </c>
      <c r="AC13" s="70">
        <v>78.28</v>
      </c>
      <c r="AD13" s="70">
        <v>14612</v>
      </c>
      <c r="AE13" s="70">
        <v>11081</v>
      </c>
      <c r="AF13" s="70">
        <v>75.83</v>
      </c>
      <c r="AG13" s="70">
        <v>30027</v>
      </c>
      <c r="AH13" s="70">
        <v>23045</v>
      </c>
      <c r="AI13" s="70">
        <v>76.74</v>
      </c>
      <c r="AJ13" s="70">
        <f t="shared" si="0"/>
        <v>44639</v>
      </c>
      <c r="AK13" s="70">
        <f t="shared" si="1"/>
        <v>34126</v>
      </c>
      <c r="AL13" s="83">
        <v>76.44</v>
      </c>
      <c r="AM13" s="70">
        <v>74231</v>
      </c>
      <c r="AN13" s="70">
        <v>57255</v>
      </c>
      <c r="AO13" s="70">
        <v>77.13</v>
      </c>
      <c r="AP13" s="70">
        <v>146474</v>
      </c>
      <c r="AQ13" s="70">
        <v>115247</v>
      </c>
      <c r="AR13" s="70">
        <v>78.68</v>
      </c>
      <c r="AS13" s="70">
        <v>220705</v>
      </c>
      <c r="AT13" s="70">
        <v>172502</v>
      </c>
      <c r="AU13" s="83">
        <v>78.15</v>
      </c>
    </row>
    <row r="14" spans="1:47" ht="15">
      <c r="A14" s="68">
        <v>4</v>
      </c>
      <c r="B14" s="26" t="s">
        <v>108</v>
      </c>
      <c r="C14" s="26">
        <v>77674</v>
      </c>
      <c r="D14" s="26">
        <v>63515</v>
      </c>
      <c r="E14" s="26">
        <v>81.77</v>
      </c>
      <c r="F14" s="26">
        <v>293371</v>
      </c>
      <c r="G14" s="26">
        <v>239928</v>
      </c>
      <c r="H14" s="26">
        <v>81.78</v>
      </c>
      <c r="I14" s="26">
        <v>371045</v>
      </c>
      <c r="J14" s="26">
        <v>303443</v>
      </c>
      <c r="K14" s="35">
        <v>81.78064655230499</v>
      </c>
      <c r="L14" s="26">
        <v>118021</v>
      </c>
      <c r="M14" s="26">
        <v>96992</v>
      </c>
      <c r="N14" s="26">
        <v>82.18</v>
      </c>
      <c r="O14" s="26">
        <v>581562</v>
      </c>
      <c r="P14" s="26">
        <v>467708</v>
      </c>
      <c r="Q14" s="26">
        <v>80.42</v>
      </c>
      <c r="R14" s="26">
        <v>699583</v>
      </c>
      <c r="S14" s="26">
        <v>564700</v>
      </c>
      <c r="T14" s="35">
        <v>80.71951433925638</v>
      </c>
      <c r="U14" s="26">
        <v>68075</v>
      </c>
      <c r="V14" s="26">
        <v>56495</v>
      </c>
      <c r="W14" s="26">
        <v>82.99</v>
      </c>
      <c r="X14" s="26">
        <v>286877</v>
      </c>
      <c r="Y14" s="26">
        <v>233474</v>
      </c>
      <c r="Z14" s="26">
        <v>81.38</v>
      </c>
      <c r="AA14" s="26">
        <v>354952</v>
      </c>
      <c r="AB14" s="26">
        <v>289969</v>
      </c>
      <c r="AC14" s="35">
        <v>81.69245419098921</v>
      </c>
      <c r="AD14" s="26">
        <v>41520</v>
      </c>
      <c r="AE14" s="26">
        <v>33894</v>
      </c>
      <c r="AF14" s="26">
        <v>81.63</v>
      </c>
      <c r="AG14" s="26">
        <v>124610</v>
      </c>
      <c r="AH14" s="26">
        <v>99786</v>
      </c>
      <c r="AI14" s="26">
        <v>80.08</v>
      </c>
      <c r="AJ14" s="70">
        <f t="shared" si="0"/>
        <v>166130</v>
      </c>
      <c r="AK14" s="70">
        <f t="shared" si="1"/>
        <v>133680</v>
      </c>
      <c r="AL14" s="35">
        <v>80.4671040751219</v>
      </c>
      <c r="AM14" s="26">
        <v>305290</v>
      </c>
      <c r="AN14" s="26">
        <v>250896</v>
      </c>
      <c r="AO14" s="26">
        <v>82.18</v>
      </c>
      <c r="AP14" s="26">
        <v>1286420</v>
      </c>
      <c r="AQ14" s="26">
        <v>1040896</v>
      </c>
      <c r="AR14" s="26">
        <v>80.91</v>
      </c>
      <c r="AS14" s="26">
        <v>1591710</v>
      </c>
      <c r="AT14" s="26">
        <v>1291792</v>
      </c>
      <c r="AU14" s="35">
        <v>81.16</v>
      </c>
    </row>
    <row r="15" spans="1:47" ht="15">
      <c r="A15" s="68">
        <v>5</v>
      </c>
      <c r="B15" s="71" t="s">
        <v>96</v>
      </c>
      <c r="C15" s="72">
        <v>8764</v>
      </c>
      <c r="D15" s="72">
        <v>7315</v>
      </c>
      <c r="E15" s="73">
        <f>SUM(D15/C15*100)</f>
        <v>83.46645367412141</v>
      </c>
      <c r="F15" s="72">
        <v>12101</v>
      </c>
      <c r="G15" s="72">
        <v>10023</v>
      </c>
      <c r="H15" s="73">
        <f>SUM(G15/F15*100)</f>
        <v>82.82786546566399</v>
      </c>
      <c r="I15" s="72">
        <v>20865</v>
      </c>
      <c r="J15" s="72">
        <v>17338</v>
      </c>
      <c r="K15" s="73">
        <f>SUM(J15/I15*100)</f>
        <v>83.09609393721543</v>
      </c>
      <c r="L15" s="72">
        <v>15812</v>
      </c>
      <c r="M15" s="72">
        <v>13242</v>
      </c>
      <c r="N15" s="73">
        <f>SUM(M15/L15*100)</f>
        <v>83.74652162914242</v>
      </c>
      <c r="O15" s="72">
        <v>32038</v>
      </c>
      <c r="P15" s="72">
        <v>26835</v>
      </c>
      <c r="Q15" s="73">
        <f>SUM(P15/O15*100)</f>
        <v>83.75991010674824</v>
      </c>
      <c r="R15" s="72">
        <v>47850</v>
      </c>
      <c r="S15" s="72">
        <v>40077</v>
      </c>
      <c r="T15" s="73">
        <f>SUM(S15/R15*100)</f>
        <v>83.75548589341693</v>
      </c>
      <c r="U15" s="72">
        <v>15379</v>
      </c>
      <c r="V15" s="72">
        <v>12829</v>
      </c>
      <c r="W15" s="73">
        <f>SUM(V15/U15*100)</f>
        <v>83.41894791598934</v>
      </c>
      <c r="X15" s="72">
        <v>33342</v>
      </c>
      <c r="Y15" s="72">
        <v>27806</v>
      </c>
      <c r="Z15" s="73">
        <f>SUM(Y15/X15*100)</f>
        <v>83.39631695759103</v>
      </c>
      <c r="AA15" s="72">
        <v>48721</v>
      </c>
      <c r="AB15" s="72">
        <v>40635</v>
      </c>
      <c r="AC15" s="73">
        <f>SUM(AB15/AA15*100)</f>
        <v>83.40346052010426</v>
      </c>
      <c r="AD15" s="72">
        <v>13739</v>
      </c>
      <c r="AE15" s="72">
        <v>11355</v>
      </c>
      <c r="AF15" s="73">
        <f>SUM(AE15/AD15*100)</f>
        <v>82.64793653104302</v>
      </c>
      <c r="AG15" s="72">
        <v>24559</v>
      </c>
      <c r="AH15" s="72">
        <v>19752</v>
      </c>
      <c r="AI15" s="73">
        <f>SUM(AH15/AG15*100)</f>
        <v>80.42672747261696</v>
      </c>
      <c r="AJ15" s="70">
        <f t="shared" si="0"/>
        <v>38298</v>
      </c>
      <c r="AK15" s="70">
        <f t="shared" si="1"/>
        <v>31107</v>
      </c>
      <c r="AL15" s="73">
        <f>SUM(AK15/AJ15*100)</f>
        <v>81.22356258812471</v>
      </c>
      <c r="AM15" s="72">
        <v>53694</v>
      </c>
      <c r="AN15" s="72">
        <v>44741</v>
      </c>
      <c r="AO15" s="73">
        <f>SUM(AN15/AM15*100)</f>
        <v>83.32588371140164</v>
      </c>
      <c r="AP15" s="72">
        <v>102040</v>
      </c>
      <c r="AQ15" s="72">
        <v>84416</v>
      </c>
      <c r="AR15" s="73">
        <f>SUM(AQ15/AP15*100)</f>
        <v>82.72834182673462</v>
      </c>
      <c r="AS15" s="72">
        <v>155734</v>
      </c>
      <c r="AT15" s="72">
        <v>129157</v>
      </c>
      <c r="AU15" s="73">
        <f>SUM(AT15/AS15*100)</f>
        <v>82.93436243851696</v>
      </c>
    </row>
    <row r="16" spans="1:47" ht="15">
      <c r="A16" s="68">
        <v>6</v>
      </c>
      <c r="B16" s="26" t="s">
        <v>109</v>
      </c>
      <c r="C16" s="26">
        <v>469</v>
      </c>
      <c r="D16" s="26">
        <v>435</v>
      </c>
      <c r="E16" s="26">
        <v>92.75</v>
      </c>
      <c r="F16" s="26">
        <v>14</v>
      </c>
      <c r="G16" s="26">
        <v>14</v>
      </c>
      <c r="H16" s="26">
        <v>100</v>
      </c>
      <c r="I16" s="26">
        <v>483</v>
      </c>
      <c r="J16" s="26">
        <v>449</v>
      </c>
      <c r="K16" s="35">
        <v>92.96066252587993</v>
      </c>
      <c r="L16" s="26">
        <v>433</v>
      </c>
      <c r="M16" s="26">
        <v>412</v>
      </c>
      <c r="N16" s="26">
        <v>95.15</v>
      </c>
      <c r="O16" s="26">
        <v>24</v>
      </c>
      <c r="P16" s="26">
        <v>24</v>
      </c>
      <c r="Q16" s="26">
        <v>100</v>
      </c>
      <c r="R16" s="26">
        <v>457</v>
      </c>
      <c r="S16" s="26">
        <v>436</v>
      </c>
      <c r="T16" s="35">
        <v>95.40481400437638</v>
      </c>
      <c r="U16" s="26">
        <v>130</v>
      </c>
      <c r="V16" s="26">
        <v>128</v>
      </c>
      <c r="W16" s="26">
        <v>98.46</v>
      </c>
      <c r="X16" s="26">
        <v>17</v>
      </c>
      <c r="Y16" s="26">
        <v>17</v>
      </c>
      <c r="Z16" s="26">
        <v>100</v>
      </c>
      <c r="AA16" s="26">
        <v>147</v>
      </c>
      <c r="AB16" s="26">
        <v>145</v>
      </c>
      <c r="AC16" s="35">
        <v>98.63945578231292</v>
      </c>
      <c r="AD16" s="26">
        <v>61</v>
      </c>
      <c r="AE16" s="26">
        <v>56</v>
      </c>
      <c r="AF16" s="26">
        <v>91.8</v>
      </c>
      <c r="AG16" s="26">
        <v>22</v>
      </c>
      <c r="AH16" s="26">
        <v>21</v>
      </c>
      <c r="AI16" s="26">
        <v>95.45</v>
      </c>
      <c r="AJ16" s="70">
        <f t="shared" si="0"/>
        <v>83</v>
      </c>
      <c r="AK16" s="70">
        <f t="shared" si="1"/>
        <v>77</v>
      </c>
      <c r="AL16" s="35">
        <v>92.7710843373494</v>
      </c>
      <c r="AM16" s="26">
        <v>1093</v>
      </c>
      <c r="AN16" s="26">
        <v>1031</v>
      </c>
      <c r="AO16" s="26">
        <v>94.33</v>
      </c>
      <c r="AP16" s="26">
        <v>77</v>
      </c>
      <c r="AQ16" s="26">
        <v>76</v>
      </c>
      <c r="AR16" s="26">
        <v>98.7</v>
      </c>
      <c r="AS16" s="26">
        <v>1170</v>
      </c>
      <c r="AT16" s="26">
        <v>1107</v>
      </c>
      <c r="AU16" s="35">
        <v>94.62</v>
      </c>
    </row>
    <row r="17" spans="1:47" ht="15">
      <c r="A17" s="68">
        <v>7</v>
      </c>
      <c r="B17" s="26" t="s">
        <v>110</v>
      </c>
      <c r="C17" s="26">
        <v>2692</v>
      </c>
      <c r="D17" s="26">
        <v>1919</v>
      </c>
      <c r="E17" s="26">
        <v>71.29</v>
      </c>
      <c r="F17" s="26">
        <v>3934</v>
      </c>
      <c r="G17" s="26">
        <v>2859</v>
      </c>
      <c r="H17" s="26">
        <v>72.67</v>
      </c>
      <c r="I17" s="26">
        <v>6626</v>
      </c>
      <c r="J17" s="26">
        <v>4778</v>
      </c>
      <c r="K17" s="35">
        <v>72.10987020827045</v>
      </c>
      <c r="L17" s="26">
        <v>7376</v>
      </c>
      <c r="M17" s="26">
        <v>5347</v>
      </c>
      <c r="N17" s="26">
        <v>72.49</v>
      </c>
      <c r="O17" s="26">
        <v>13455</v>
      </c>
      <c r="P17" s="26">
        <v>9782</v>
      </c>
      <c r="Q17" s="26">
        <v>72.7</v>
      </c>
      <c r="R17" s="26">
        <v>20831</v>
      </c>
      <c r="S17" s="26">
        <v>15129</v>
      </c>
      <c r="T17" s="35">
        <v>72.62733426143728</v>
      </c>
      <c r="U17" s="26">
        <v>8648</v>
      </c>
      <c r="V17" s="26">
        <v>6412</v>
      </c>
      <c r="W17" s="26">
        <v>74.14</v>
      </c>
      <c r="X17" s="26">
        <v>15079</v>
      </c>
      <c r="Y17" s="26">
        <v>11098</v>
      </c>
      <c r="Z17" s="26">
        <v>73.6</v>
      </c>
      <c r="AA17" s="26">
        <v>23727</v>
      </c>
      <c r="AB17" s="26">
        <v>17510</v>
      </c>
      <c r="AC17" s="35">
        <v>73.79778311628104</v>
      </c>
      <c r="AD17" s="26">
        <v>9772</v>
      </c>
      <c r="AE17" s="26">
        <v>6897</v>
      </c>
      <c r="AF17" s="26">
        <v>70.58</v>
      </c>
      <c r="AG17" s="26">
        <v>14506</v>
      </c>
      <c r="AH17" s="26">
        <v>10249</v>
      </c>
      <c r="AI17" s="26">
        <v>70.65</v>
      </c>
      <c r="AJ17" s="70">
        <f t="shared" si="0"/>
        <v>24278</v>
      </c>
      <c r="AK17" s="70">
        <f t="shared" si="1"/>
        <v>17146</v>
      </c>
      <c r="AL17" s="35">
        <v>70.62360985254139</v>
      </c>
      <c r="AM17" s="26">
        <v>28488</v>
      </c>
      <c r="AN17" s="26">
        <v>20575</v>
      </c>
      <c r="AO17" s="26">
        <v>72.22</v>
      </c>
      <c r="AP17" s="26">
        <v>46974</v>
      </c>
      <c r="AQ17" s="26">
        <v>33988</v>
      </c>
      <c r="AR17" s="26">
        <v>72.35</v>
      </c>
      <c r="AS17" s="26">
        <v>75462</v>
      </c>
      <c r="AT17" s="26">
        <v>54563</v>
      </c>
      <c r="AU17" s="35">
        <v>72.31</v>
      </c>
    </row>
    <row r="18" spans="1:47" ht="15">
      <c r="A18" s="68">
        <v>8</v>
      </c>
      <c r="B18" s="26" t="s">
        <v>111</v>
      </c>
      <c r="C18" s="26">
        <v>1944</v>
      </c>
      <c r="D18" s="26">
        <v>1346</v>
      </c>
      <c r="E18" s="26">
        <v>69.24</v>
      </c>
      <c r="F18" s="26">
        <v>3246</v>
      </c>
      <c r="G18" s="26">
        <v>2152</v>
      </c>
      <c r="H18" s="26">
        <v>66.3</v>
      </c>
      <c r="I18" s="26">
        <v>5190</v>
      </c>
      <c r="J18" s="26">
        <v>3498</v>
      </c>
      <c r="K18" s="35">
        <v>67.39884393063585</v>
      </c>
      <c r="L18" s="26">
        <v>5445</v>
      </c>
      <c r="M18" s="26">
        <v>3866</v>
      </c>
      <c r="N18" s="26">
        <v>71</v>
      </c>
      <c r="O18" s="26">
        <v>12488</v>
      </c>
      <c r="P18" s="26">
        <v>8259</v>
      </c>
      <c r="Q18" s="26">
        <v>66.14</v>
      </c>
      <c r="R18" s="26">
        <v>17933</v>
      </c>
      <c r="S18" s="26">
        <v>12125</v>
      </c>
      <c r="T18" s="35">
        <v>67.61278090670831</v>
      </c>
      <c r="U18" s="26">
        <v>7340</v>
      </c>
      <c r="V18" s="26">
        <v>5148</v>
      </c>
      <c r="W18" s="26">
        <v>70.14</v>
      </c>
      <c r="X18" s="26">
        <v>18028</v>
      </c>
      <c r="Y18" s="26">
        <v>12283</v>
      </c>
      <c r="Z18" s="26">
        <v>68.13</v>
      </c>
      <c r="AA18" s="26">
        <v>25368</v>
      </c>
      <c r="AB18" s="26">
        <v>17431</v>
      </c>
      <c r="AC18" s="35">
        <v>68.71255124566383</v>
      </c>
      <c r="AD18" s="26">
        <v>10555</v>
      </c>
      <c r="AE18" s="26">
        <v>7413</v>
      </c>
      <c r="AF18" s="26">
        <v>70.23</v>
      </c>
      <c r="AG18" s="26">
        <v>21837</v>
      </c>
      <c r="AH18" s="26">
        <v>14883</v>
      </c>
      <c r="AI18" s="26">
        <v>68.15</v>
      </c>
      <c r="AJ18" s="70">
        <f t="shared" si="0"/>
        <v>32392</v>
      </c>
      <c r="AK18" s="70">
        <f t="shared" si="1"/>
        <v>22296</v>
      </c>
      <c r="AL18" s="35">
        <v>68.83181032353669</v>
      </c>
      <c r="AM18" s="26">
        <v>25284</v>
      </c>
      <c r="AN18" s="26">
        <v>17773</v>
      </c>
      <c r="AO18" s="26">
        <v>70.29</v>
      </c>
      <c r="AP18" s="26">
        <v>55599</v>
      </c>
      <c r="AQ18" s="26">
        <v>37577</v>
      </c>
      <c r="AR18" s="26">
        <v>67.59</v>
      </c>
      <c r="AS18" s="26">
        <v>80883</v>
      </c>
      <c r="AT18" s="26">
        <v>55350</v>
      </c>
      <c r="AU18" s="35">
        <v>68.43</v>
      </c>
    </row>
    <row r="19" spans="1:47" ht="15">
      <c r="A19" s="68">
        <v>9</v>
      </c>
      <c r="B19" s="26" t="s">
        <v>112</v>
      </c>
      <c r="C19" s="26">
        <v>2615</v>
      </c>
      <c r="D19" s="26">
        <v>1893</v>
      </c>
      <c r="E19" s="26">
        <v>72.39</v>
      </c>
      <c r="F19" s="26">
        <v>5380</v>
      </c>
      <c r="G19" s="26">
        <v>3769</v>
      </c>
      <c r="H19" s="26">
        <v>70.06</v>
      </c>
      <c r="I19" s="26">
        <v>7995</v>
      </c>
      <c r="J19" s="26">
        <v>5662</v>
      </c>
      <c r="K19" s="35">
        <v>70.81926203877423</v>
      </c>
      <c r="L19" s="26">
        <v>6393</v>
      </c>
      <c r="M19" s="26">
        <v>4612</v>
      </c>
      <c r="N19" s="26">
        <v>72.14</v>
      </c>
      <c r="O19" s="26">
        <v>15933</v>
      </c>
      <c r="P19" s="26">
        <v>11078</v>
      </c>
      <c r="Q19" s="26">
        <v>69.53</v>
      </c>
      <c r="R19" s="26">
        <v>22326</v>
      </c>
      <c r="S19" s="26">
        <v>15690</v>
      </c>
      <c r="T19" s="35">
        <v>70.27680730986295</v>
      </c>
      <c r="U19" s="26">
        <v>8327</v>
      </c>
      <c r="V19" s="26">
        <v>6091</v>
      </c>
      <c r="W19" s="26">
        <v>73.15</v>
      </c>
      <c r="X19" s="26">
        <v>19727</v>
      </c>
      <c r="Y19" s="26">
        <v>13780</v>
      </c>
      <c r="Z19" s="26">
        <v>69.85</v>
      </c>
      <c r="AA19" s="26">
        <v>28054</v>
      </c>
      <c r="AB19" s="26">
        <v>19871</v>
      </c>
      <c r="AC19" s="35">
        <v>70.83125401012333</v>
      </c>
      <c r="AD19" s="26">
        <v>15615</v>
      </c>
      <c r="AE19" s="26">
        <v>11443</v>
      </c>
      <c r="AF19" s="26">
        <v>73.28</v>
      </c>
      <c r="AG19" s="26">
        <v>30135</v>
      </c>
      <c r="AH19" s="26">
        <v>21416</v>
      </c>
      <c r="AI19" s="26">
        <v>71.07</v>
      </c>
      <c r="AJ19" s="70">
        <f t="shared" si="0"/>
        <v>45750</v>
      </c>
      <c r="AK19" s="70">
        <f t="shared" si="1"/>
        <v>32859</v>
      </c>
      <c r="AL19" s="35">
        <v>71.82295081967213</v>
      </c>
      <c r="AM19" s="26">
        <v>32950</v>
      </c>
      <c r="AN19" s="26">
        <v>24039</v>
      </c>
      <c r="AO19" s="26">
        <v>72.96</v>
      </c>
      <c r="AP19" s="26">
        <v>71175</v>
      </c>
      <c r="AQ19" s="26">
        <v>50043</v>
      </c>
      <c r="AR19" s="26">
        <v>70.31</v>
      </c>
      <c r="AS19" s="26">
        <v>104125</v>
      </c>
      <c r="AT19" s="26">
        <v>74082</v>
      </c>
      <c r="AU19" s="35">
        <v>71.15</v>
      </c>
    </row>
    <row r="20" spans="1:47" s="86" customFormat="1" ht="15">
      <c r="A20" s="68">
        <v>10</v>
      </c>
      <c r="B20" s="87" t="s">
        <v>126</v>
      </c>
      <c r="C20" s="87">
        <v>94</v>
      </c>
      <c r="D20" s="87">
        <v>73</v>
      </c>
      <c r="E20" s="87">
        <v>77.66</v>
      </c>
      <c r="F20" s="87">
        <v>186</v>
      </c>
      <c r="G20" s="87">
        <v>141</v>
      </c>
      <c r="H20" s="87">
        <v>75.81</v>
      </c>
      <c r="I20" s="87">
        <v>280</v>
      </c>
      <c r="J20" s="87">
        <v>214</v>
      </c>
      <c r="K20" s="87">
        <v>76.43</v>
      </c>
      <c r="L20" s="87">
        <v>236</v>
      </c>
      <c r="M20" s="87">
        <v>170</v>
      </c>
      <c r="N20" s="87">
        <v>72.03</v>
      </c>
      <c r="O20" s="87">
        <v>874</v>
      </c>
      <c r="P20" s="87">
        <v>583</v>
      </c>
      <c r="Q20" s="87">
        <v>66.7</v>
      </c>
      <c r="R20" s="87">
        <v>1110</v>
      </c>
      <c r="S20" s="87">
        <v>753</v>
      </c>
      <c r="T20" s="87">
        <v>67.84</v>
      </c>
      <c r="U20" s="87">
        <v>395</v>
      </c>
      <c r="V20" s="87">
        <v>307</v>
      </c>
      <c r="W20" s="87">
        <v>77.72</v>
      </c>
      <c r="X20" s="87">
        <v>1494</v>
      </c>
      <c r="Y20" s="87">
        <v>977</v>
      </c>
      <c r="Z20" s="87">
        <v>65.39</v>
      </c>
      <c r="AA20" s="87">
        <v>1889</v>
      </c>
      <c r="AB20" s="87">
        <v>1284</v>
      </c>
      <c r="AC20" s="87">
        <v>67.97</v>
      </c>
      <c r="AD20" s="87">
        <v>916</v>
      </c>
      <c r="AE20" s="87">
        <v>638</v>
      </c>
      <c r="AF20" s="87">
        <v>69.65</v>
      </c>
      <c r="AG20" s="87">
        <v>1973</v>
      </c>
      <c r="AH20" s="87">
        <v>1188</v>
      </c>
      <c r="AI20" s="87">
        <v>60.21</v>
      </c>
      <c r="AJ20" s="87">
        <v>2889</v>
      </c>
      <c r="AK20" s="87">
        <v>1826</v>
      </c>
      <c r="AL20" s="87">
        <v>63.21</v>
      </c>
      <c r="AM20" s="87">
        <v>1641</v>
      </c>
      <c r="AN20" s="87">
        <v>1188</v>
      </c>
      <c r="AO20" s="87">
        <v>72.39</v>
      </c>
      <c r="AP20" s="87">
        <v>4527</v>
      </c>
      <c r="AQ20" s="87">
        <v>2889</v>
      </c>
      <c r="AR20" s="87">
        <v>63.82</v>
      </c>
      <c r="AS20" s="87">
        <v>6168</v>
      </c>
      <c r="AT20" s="87">
        <v>4077</v>
      </c>
      <c r="AU20" s="87">
        <v>66.1</v>
      </c>
    </row>
    <row r="21" spans="1:47" ht="15">
      <c r="A21" s="68">
        <v>11</v>
      </c>
      <c r="B21" s="71" t="s">
        <v>97</v>
      </c>
      <c r="C21" s="72">
        <v>2065</v>
      </c>
      <c r="D21" s="72">
        <v>1239</v>
      </c>
      <c r="E21" s="73">
        <f>SUM(D21/C21*100)</f>
        <v>60</v>
      </c>
      <c r="F21" s="72">
        <v>3162</v>
      </c>
      <c r="G21" s="72">
        <v>1793</v>
      </c>
      <c r="H21" s="73">
        <f>SUM(G21/F21*100)</f>
        <v>56.70461733080329</v>
      </c>
      <c r="I21" s="72">
        <v>5227</v>
      </c>
      <c r="J21" s="72">
        <v>3032</v>
      </c>
      <c r="K21" s="73">
        <f>SUM(J21/I21*100)</f>
        <v>58.006504687201065</v>
      </c>
      <c r="L21" s="72">
        <v>4994</v>
      </c>
      <c r="M21" s="72">
        <v>3039</v>
      </c>
      <c r="N21" s="73">
        <f>SUM(M21/L21*100)</f>
        <v>60.853023628354016</v>
      </c>
      <c r="O21" s="72">
        <v>7325</v>
      </c>
      <c r="P21" s="72">
        <v>4292</v>
      </c>
      <c r="Q21" s="73">
        <f>SUM(P21/O21*100)</f>
        <v>58.5938566552901</v>
      </c>
      <c r="R21" s="72">
        <v>12319</v>
      </c>
      <c r="S21" s="72">
        <v>7331</v>
      </c>
      <c r="T21" s="73">
        <f>SUM(S21/R21*100)</f>
        <v>59.5097004626999</v>
      </c>
      <c r="U21" s="72">
        <v>3005</v>
      </c>
      <c r="V21" s="72">
        <v>1768</v>
      </c>
      <c r="W21" s="73">
        <f>SUM(V21/U21*100)</f>
        <v>58.83527454242928</v>
      </c>
      <c r="X21" s="72">
        <v>4733</v>
      </c>
      <c r="Y21" s="72">
        <v>2565</v>
      </c>
      <c r="Z21" s="73">
        <f>SUM(Y21/X21*100)</f>
        <v>54.19395732093809</v>
      </c>
      <c r="AA21" s="72">
        <v>7738</v>
      </c>
      <c r="AB21" s="72">
        <v>4333</v>
      </c>
      <c r="AC21" s="73">
        <f>SUM(AB21/AA21*100)</f>
        <v>55.99638149392609</v>
      </c>
      <c r="AD21" s="72">
        <v>3027</v>
      </c>
      <c r="AE21" s="72">
        <v>1588</v>
      </c>
      <c r="AF21" s="73">
        <f>SUM(AE21/AD21*100)</f>
        <v>52.46118268913116</v>
      </c>
      <c r="AG21" s="72">
        <v>5333</v>
      </c>
      <c r="AH21" s="72">
        <v>2119</v>
      </c>
      <c r="AI21" s="73">
        <f>SUM(AH21/AG21*100)</f>
        <v>39.733733358334895</v>
      </c>
      <c r="AJ21" s="70">
        <f t="shared" si="0"/>
        <v>8360</v>
      </c>
      <c r="AK21" s="70">
        <f t="shared" si="1"/>
        <v>3707</v>
      </c>
      <c r="AL21" s="73">
        <f>SUM(AK21/AJ21*100)</f>
        <v>44.34210526315789</v>
      </c>
      <c r="AM21" s="72">
        <v>13091</v>
      </c>
      <c r="AN21" s="72">
        <v>7634</v>
      </c>
      <c r="AO21" s="73">
        <f>SUM(AN21/AM21*100)</f>
        <v>58.314872813383246</v>
      </c>
      <c r="AP21" s="72">
        <v>20553</v>
      </c>
      <c r="AQ21" s="72">
        <v>10769</v>
      </c>
      <c r="AR21" s="73">
        <f>SUM(AQ21/AP21*100)</f>
        <v>52.39624385734443</v>
      </c>
      <c r="AS21" s="72">
        <v>33644</v>
      </c>
      <c r="AT21" s="72">
        <v>18403</v>
      </c>
      <c r="AU21" s="73">
        <f>SUM(AT21/AS21*100)</f>
        <v>54.69920342408751</v>
      </c>
    </row>
    <row r="22" spans="1:47" ht="15">
      <c r="A22" s="68">
        <v>12</v>
      </c>
      <c r="B22" s="71" t="s">
        <v>98</v>
      </c>
      <c r="C22" s="72">
        <v>63402</v>
      </c>
      <c r="D22" s="72">
        <v>52961</v>
      </c>
      <c r="E22" s="73">
        <f>SUM(D22/C22*100)</f>
        <v>83.5320652345352</v>
      </c>
      <c r="F22" s="72">
        <v>85041</v>
      </c>
      <c r="G22" s="72">
        <v>72390</v>
      </c>
      <c r="H22" s="73">
        <f>SUM(G22/F22*100)</f>
        <v>85.12364624122483</v>
      </c>
      <c r="I22" s="72">
        <v>148443</v>
      </c>
      <c r="J22" s="72">
        <v>125351</v>
      </c>
      <c r="K22" s="73">
        <f>SUM(J22/I22*100)</f>
        <v>84.44386060642806</v>
      </c>
      <c r="L22" s="72">
        <v>75751</v>
      </c>
      <c r="M22" s="72">
        <v>64510</v>
      </c>
      <c r="N22" s="73">
        <f>SUM(M22/L22*100)</f>
        <v>85.16059193938034</v>
      </c>
      <c r="O22" s="72">
        <v>138092</v>
      </c>
      <c r="P22" s="72">
        <v>119498</v>
      </c>
      <c r="Q22" s="73">
        <f>SUM(P22/O22*100)</f>
        <v>86.53506358080121</v>
      </c>
      <c r="R22" s="72">
        <v>213843</v>
      </c>
      <c r="S22" s="72">
        <v>184008</v>
      </c>
      <c r="T22" s="73">
        <f>SUM(S22/R22*100)</f>
        <v>86.04817553064632</v>
      </c>
      <c r="U22" s="72">
        <v>49049</v>
      </c>
      <c r="V22" s="72">
        <v>41219</v>
      </c>
      <c r="W22" s="73">
        <f>SUM(V22/U22*100)</f>
        <v>84.03637179147383</v>
      </c>
      <c r="X22" s="72">
        <v>84421</v>
      </c>
      <c r="Y22" s="72">
        <v>72706</v>
      </c>
      <c r="Z22" s="73">
        <f>SUM(Y22/X22*100)</f>
        <v>86.12312102438968</v>
      </c>
      <c r="AA22" s="72">
        <v>133470</v>
      </c>
      <c r="AB22" s="72">
        <v>113925</v>
      </c>
      <c r="AC22" s="73">
        <f>SUM(AB22/AA22*100)</f>
        <v>85.35625983367049</v>
      </c>
      <c r="AD22" s="72">
        <v>36177</v>
      </c>
      <c r="AE22" s="72">
        <v>30001</v>
      </c>
      <c r="AF22" s="73">
        <f>SUM(AE22/AD22*100)</f>
        <v>82.9283799098875</v>
      </c>
      <c r="AG22" s="72">
        <v>46437</v>
      </c>
      <c r="AH22" s="72">
        <v>39565</v>
      </c>
      <c r="AI22" s="73">
        <f>SUM(AH22/AG22*100)</f>
        <v>85.20145573572798</v>
      </c>
      <c r="AJ22" s="70">
        <f t="shared" si="0"/>
        <v>82614</v>
      </c>
      <c r="AK22" s="70">
        <f t="shared" si="1"/>
        <v>69566</v>
      </c>
      <c r="AL22" s="73">
        <f>SUM(AK22/AJ22*100)</f>
        <v>84.20606676834434</v>
      </c>
      <c r="AM22" s="72">
        <v>224379</v>
      </c>
      <c r="AN22" s="72">
        <v>188691</v>
      </c>
      <c r="AO22" s="73">
        <f>SUM(AN22/AM22*100)</f>
        <v>84.09476822697312</v>
      </c>
      <c r="AP22" s="72">
        <v>353991</v>
      </c>
      <c r="AQ22" s="72">
        <v>304159</v>
      </c>
      <c r="AR22" s="73">
        <f>SUM(AQ22/AP22*100)</f>
        <v>85.92280594704386</v>
      </c>
      <c r="AS22" s="72">
        <v>578370</v>
      </c>
      <c r="AT22" s="72">
        <v>492850</v>
      </c>
      <c r="AU22" s="73">
        <f>SUM(AT22/AS22*100)</f>
        <v>85.21361758044158</v>
      </c>
    </row>
    <row r="23" spans="1:47" ht="15">
      <c r="A23" s="68">
        <v>13</v>
      </c>
      <c r="B23" s="69" t="s">
        <v>99</v>
      </c>
      <c r="C23" s="70">
        <v>13262</v>
      </c>
      <c r="D23" s="70">
        <v>11426</v>
      </c>
      <c r="E23" s="70">
        <v>86.15</v>
      </c>
      <c r="F23" s="70">
        <v>29336</v>
      </c>
      <c r="G23" s="70">
        <v>24801</v>
      </c>
      <c r="H23" s="70">
        <v>84.54</v>
      </c>
      <c r="I23" s="70">
        <v>42598</v>
      </c>
      <c r="J23" s="70">
        <v>36227</v>
      </c>
      <c r="K23" s="70">
        <v>85.04</v>
      </c>
      <c r="L23" s="70">
        <v>28392</v>
      </c>
      <c r="M23" s="70">
        <v>23920</v>
      </c>
      <c r="N23" s="70">
        <v>84.24</v>
      </c>
      <c r="O23" s="70">
        <v>72958</v>
      </c>
      <c r="P23" s="70">
        <v>60205</v>
      </c>
      <c r="Q23" s="70">
        <v>82.52</v>
      </c>
      <c r="R23" s="70">
        <v>101350</v>
      </c>
      <c r="S23" s="70">
        <v>84125</v>
      </c>
      <c r="T23" s="70">
        <v>83</v>
      </c>
      <c r="U23" s="70">
        <v>28158</v>
      </c>
      <c r="V23" s="70">
        <v>23468</v>
      </c>
      <c r="W23" s="70">
        <v>83.34</v>
      </c>
      <c r="X23" s="70">
        <v>74110</v>
      </c>
      <c r="Y23" s="70">
        <v>60560</v>
      </c>
      <c r="Z23" s="70">
        <v>81.71</v>
      </c>
      <c r="AA23" s="70">
        <v>102268</v>
      </c>
      <c r="AB23" s="70">
        <v>84028</v>
      </c>
      <c r="AC23" s="70">
        <v>82.16</v>
      </c>
      <c r="AD23" s="70">
        <v>10639</v>
      </c>
      <c r="AE23" s="70">
        <v>9110</v>
      </c>
      <c r="AF23" s="70">
        <v>85.62</v>
      </c>
      <c r="AG23" s="70">
        <v>24622</v>
      </c>
      <c r="AH23" s="70">
        <v>20568</v>
      </c>
      <c r="AI23" s="70">
        <v>83.53</v>
      </c>
      <c r="AJ23" s="70">
        <f t="shared" si="0"/>
        <v>35261</v>
      </c>
      <c r="AK23" s="70">
        <f t="shared" si="1"/>
        <v>29678</v>
      </c>
      <c r="AL23" s="83">
        <v>84.16</v>
      </c>
      <c r="AM23" s="70">
        <v>80451</v>
      </c>
      <c r="AN23" s="70">
        <v>67924</v>
      </c>
      <c r="AO23" s="70">
        <v>84.42</v>
      </c>
      <c r="AP23" s="70">
        <v>201026</v>
      </c>
      <c r="AQ23" s="70">
        <v>166134</v>
      </c>
      <c r="AR23" s="70">
        <v>82.64</v>
      </c>
      <c r="AS23" s="70">
        <v>281477</v>
      </c>
      <c r="AT23" s="70">
        <v>234058</v>
      </c>
      <c r="AU23" s="83">
        <v>83.15</v>
      </c>
    </row>
    <row r="24" spans="1:47" ht="15">
      <c r="A24" s="68">
        <v>14</v>
      </c>
      <c r="B24" s="69" t="s">
        <v>119</v>
      </c>
      <c r="C24" s="26">
        <v>25340</v>
      </c>
      <c r="D24" s="26">
        <v>19021</v>
      </c>
      <c r="E24" s="26">
        <v>75.06</v>
      </c>
      <c r="F24" s="26">
        <v>36174</v>
      </c>
      <c r="G24" s="26">
        <v>26358</v>
      </c>
      <c r="H24" s="26">
        <v>72.86</v>
      </c>
      <c r="I24" s="26">
        <f>C24+F24</f>
        <v>61514</v>
      </c>
      <c r="J24" s="26">
        <f>+D24+G24</f>
        <v>45379</v>
      </c>
      <c r="K24" s="35">
        <f>J24/I24*100</f>
        <v>73.77019865396494</v>
      </c>
      <c r="L24" s="26">
        <v>50084</v>
      </c>
      <c r="M24" s="26">
        <v>38586</v>
      </c>
      <c r="N24" s="26">
        <v>77.04</v>
      </c>
      <c r="O24" s="26">
        <v>86825</v>
      </c>
      <c r="P24" s="26">
        <v>67821</v>
      </c>
      <c r="Q24" s="26">
        <v>78.11</v>
      </c>
      <c r="R24" s="26">
        <f>L24+O24</f>
        <v>136909</v>
      </c>
      <c r="S24" s="26">
        <f>M24+P24</f>
        <v>106407</v>
      </c>
      <c r="T24" s="35">
        <f>S24/R24*100</f>
        <v>77.72096794220978</v>
      </c>
      <c r="U24" s="26">
        <v>49417</v>
      </c>
      <c r="V24" s="26">
        <v>38071</v>
      </c>
      <c r="W24" s="26">
        <v>77.04</v>
      </c>
      <c r="X24" s="26">
        <v>82488</v>
      </c>
      <c r="Y24" s="26">
        <v>64328</v>
      </c>
      <c r="Z24" s="26">
        <v>77.98</v>
      </c>
      <c r="AA24" s="26">
        <f>U24+X24</f>
        <v>131905</v>
      </c>
      <c r="AB24" s="26">
        <f>V24+Y24</f>
        <v>102399</v>
      </c>
      <c r="AC24" s="35">
        <f>AB24/AA24*100</f>
        <v>77.63087070239946</v>
      </c>
      <c r="AD24" s="26">
        <v>49064</v>
      </c>
      <c r="AE24" s="26">
        <v>37745</v>
      </c>
      <c r="AF24" s="26">
        <v>76.93</v>
      </c>
      <c r="AG24" s="26">
        <v>65812</v>
      </c>
      <c r="AH24" s="26">
        <v>51327</v>
      </c>
      <c r="AI24" s="26">
        <v>77.99</v>
      </c>
      <c r="AJ24" s="70">
        <f t="shared" si="0"/>
        <v>114876</v>
      </c>
      <c r="AK24" s="70">
        <f t="shared" si="1"/>
        <v>89072</v>
      </c>
      <c r="AL24" s="35">
        <f>AK24/AJ24*100</f>
        <v>77.53751871583272</v>
      </c>
      <c r="AM24" s="26">
        <v>173905</v>
      </c>
      <c r="AN24" s="26">
        <v>133423</v>
      </c>
      <c r="AO24" s="26">
        <v>76.72</v>
      </c>
      <c r="AP24" s="26">
        <v>271299</v>
      </c>
      <c r="AQ24" s="26">
        <v>209834</v>
      </c>
      <c r="AR24" s="26">
        <v>77.34</v>
      </c>
      <c r="AS24" s="26">
        <v>445204</v>
      </c>
      <c r="AT24" s="26">
        <v>343257</v>
      </c>
      <c r="AU24" s="35">
        <v>77.1</v>
      </c>
    </row>
    <row r="25" spans="1:47" s="86" customFormat="1" ht="15">
      <c r="A25" s="68">
        <v>15</v>
      </c>
      <c r="B25" s="71" t="s">
        <v>124</v>
      </c>
      <c r="C25" s="72">
        <v>4804</v>
      </c>
      <c r="D25" s="72">
        <v>3333</v>
      </c>
      <c r="E25" s="73">
        <f>SUM(D25/C25*100)</f>
        <v>69.3796835970025</v>
      </c>
      <c r="F25" s="72">
        <v>5268</v>
      </c>
      <c r="G25" s="72">
        <v>3721</v>
      </c>
      <c r="H25" s="73">
        <f>SUM(G25/F25*100)</f>
        <v>70.63401670463175</v>
      </c>
      <c r="I25" s="72">
        <v>10072</v>
      </c>
      <c r="J25" s="72">
        <v>7054</v>
      </c>
      <c r="K25" s="73">
        <f>SUM(J25/I25*100)</f>
        <v>70.03574265289913</v>
      </c>
      <c r="L25" s="72">
        <v>14858</v>
      </c>
      <c r="M25" s="72">
        <v>10507</v>
      </c>
      <c r="N25" s="73">
        <f>SUM(M25/L25*100)</f>
        <v>70.71611253196932</v>
      </c>
      <c r="O25" s="72">
        <v>26656</v>
      </c>
      <c r="P25" s="72">
        <v>19301</v>
      </c>
      <c r="Q25" s="73">
        <f>SUM(P25/O25*100)</f>
        <v>72.40771308523409</v>
      </c>
      <c r="R25" s="72">
        <v>41514</v>
      </c>
      <c r="S25" s="72">
        <v>29808</v>
      </c>
      <c r="T25" s="73">
        <f>SUM(S25/R25*100)</f>
        <v>71.80228356698944</v>
      </c>
      <c r="U25" s="72">
        <v>20012</v>
      </c>
      <c r="V25" s="72">
        <v>14306</v>
      </c>
      <c r="W25" s="73">
        <f>SUM(V25/U25*100)</f>
        <v>71.48710773535879</v>
      </c>
      <c r="X25" s="72">
        <v>36888</v>
      </c>
      <c r="Y25" s="72">
        <v>26753</v>
      </c>
      <c r="Z25" s="73">
        <f>SUM(Y25/X25*100)</f>
        <v>72.52494036000867</v>
      </c>
      <c r="AA25" s="72">
        <v>56900</v>
      </c>
      <c r="AB25" s="72">
        <v>41059</v>
      </c>
      <c r="AC25" s="73">
        <f>SUM(AB25/AA25*100)</f>
        <v>72.15992970123023</v>
      </c>
      <c r="AD25" s="72">
        <v>29219</v>
      </c>
      <c r="AE25" s="72">
        <v>20885</v>
      </c>
      <c r="AF25" s="73">
        <f>SUM(AE25/AD25*100)</f>
        <v>71.47746329443171</v>
      </c>
      <c r="AG25" s="72">
        <v>46014</v>
      </c>
      <c r="AH25" s="72">
        <v>32988</v>
      </c>
      <c r="AI25" s="73">
        <f>SUM(AH25/AG25*100)</f>
        <v>71.69122440996219</v>
      </c>
      <c r="AJ25" s="70">
        <f t="shared" si="0"/>
        <v>75233</v>
      </c>
      <c r="AK25" s="70">
        <f t="shared" si="1"/>
        <v>53873</v>
      </c>
      <c r="AL25" s="73">
        <f>SUM(AK25/AJ25*100)</f>
        <v>71.60820384671621</v>
      </c>
      <c r="AM25" s="72">
        <v>68893</v>
      </c>
      <c r="AN25" s="72">
        <v>49031</v>
      </c>
      <c r="AO25" s="73">
        <f>SUM(AN25/AM25*100)</f>
        <v>71.16978502895796</v>
      </c>
      <c r="AP25" s="72">
        <v>114826</v>
      </c>
      <c r="AQ25" s="72">
        <v>82763</v>
      </c>
      <c r="AR25" s="73">
        <f>SUM(AQ25/AP25*100)</f>
        <v>72.07688154250779</v>
      </c>
      <c r="AS25" s="72">
        <v>183719</v>
      </c>
      <c r="AT25" s="72">
        <v>131794</v>
      </c>
      <c r="AU25" s="73">
        <f>SUM(AT25/AS25*100)</f>
        <v>71.73672837322215</v>
      </c>
    </row>
    <row r="26" spans="1:47" ht="15">
      <c r="A26" s="68">
        <v>16</v>
      </c>
      <c r="B26" s="69" t="s">
        <v>100</v>
      </c>
      <c r="C26" s="70">
        <v>195</v>
      </c>
      <c r="D26" s="70">
        <v>138</v>
      </c>
      <c r="E26" s="70">
        <v>70.76</v>
      </c>
      <c r="F26" s="70">
        <v>3343</v>
      </c>
      <c r="G26" s="70">
        <v>1725</v>
      </c>
      <c r="H26" s="70">
        <v>51.6</v>
      </c>
      <c r="I26" s="70">
        <v>3538</v>
      </c>
      <c r="J26" s="70">
        <v>1863</v>
      </c>
      <c r="K26" s="70">
        <v>52.65</v>
      </c>
      <c r="L26" s="70">
        <v>63</v>
      </c>
      <c r="M26" s="70">
        <v>35</v>
      </c>
      <c r="N26" s="70">
        <v>55.55</v>
      </c>
      <c r="O26" s="70">
        <v>3045</v>
      </c>
      <c r="P26" s="70">
        <v>1498</v>
      </c>
      <c r="Q26" s="70">
        <v>49.19</v>
      </c>
      <c r="R26" s="70">
        <v>3108</v>
      </c>
      <c r="S26" s="70">
        <v>1533</v>
      </c>
      <c r="T26" s="70">
        <v>49.32</v>
      </c>
      <c r="U26" s="70">
        <v>49</v>
      </c>
      <c r="V26" s="70">
        <v>32</v>
      </c>
      <c r="W26" s="70">
        <v>65.3</v>
      </c>
      <c r="X26" s="70">
        <v>1916</v>
      </c>
      <c r="Y26" s="70">
        <v>948</v>
      </c>
      <c r="Z26" s="70">
        <v>49.47</v>
      </c>
      <c r="AA26" s="70">
        <v>1965</v>
      </c>
      <c r="AB26" s="70">
        <v>980</v>
      </c>
      <c r="AC26" s="70">
        <v>49.87</v>
      </c>
      <c r="AD26" s="70">
        <v>58</v>
      </c>
      <c r="AE26" s="70">
        <v>29</v>
      </c>
      <c r="AF26" s="70">
        <v>50</v>
      </c>
      <c r="AG26" s="70">
        <v>831</v>
      </c>
      <c r="AH26" s="70">
        <v>375</v>
      </c>
      <c r="AI26" s="70">
        <v>45.12</v>
      </c>
      <c r="AJ26" s="70">
        <f t="shared" si="0"/>
        <v>889</v>
      </c>
      <c r="AK26" s="70">
        <f t="shared" si="1"/>
        <v>404</v>
      </c>
      <c r="AL26" s="83">
        <v>45.44</v>
      </c>
      <c r="AM26" s="70">
        <v>365</v>
      </c>
      <c r="AN26" s="70">
        <v>234</v>
      </c>
      <c r="AO26" s="70">
        <v>64.1</v>
      </c>
      <c r="AP26" s="70">
        <v>9135</v>
      </c>
      <c r="AQ26" s="70">
        <v>4546</v>
      </c>
      <c r="AR26" s="70">
        <v>49.76</v>
      </c>
      <c r="AS26" s="70">
        <v>9500</v>
      </c>
      <c r="AT26" s="70">
        <v>4780</v>
      </c>
      <c r="AU26" s="83">
        <v>50.31</v>
      </c>
    </row>
    <row r="27" spans="1:47" ht="15">
      <c r="A27" s="68">
        <v>17</v>
      </c>
      <c r="B27" s="85" t="s">
        <v>120</v>
      </c>
      <c r="C27" s="26">
        <v>1118</v>
      </c>
      <c r="D27" s="26">
        <v>843</v>
      </c>
      <c r="E27" s="35">
        <v>75.4</v>
      </c>
      <c r="F27" s="26">
        <v>1413</v>
      </c>
      <c r="G27" s="26">
        <v>1086</v>
      </c>
      <c r="H27" s="26">
        <v>76.86</v>
      </c>
      <c r="I27" s="26">
        <f>C27+F27</f>
        <v>2531</v>
      </c>
      <c r="J27" s="26">
        <f>+D27+G27</f>
        <v>1929</v>
      </c>
      <c r="K27" s="35">
        <f>J27/I27*100</f>
        <v>76.21493480837613</v>
      </c>
      <c r="L27" s="26">
        <v>1399</v>
      </c>
      <c r="M27" s="26">
        <v>1050</v>
      </c>
      <c r="N27" s="26">
        <v>75.05</v>
      </c>
      <c r="O27" s="26">
        <v>2352</v>
      </c>
      <c r="P27" s="26">
        <v>1760</v>
      </c>
      <c r="Q27" s="26">
        <v>74.83</v>
      </c>
      <c r="R27" s="26">
        <f>L27+O27</f>
        <v>3751</v>
      </c>
      <c r="S27" s="26">
        <f>M27+P27</f>
        <v>2810</v>
      </c>
      <c r="T27" s="35">
        <f>S27/R27*100</f>
        <v>74.91335643828313</v>
      </c>
      <c r="U27" s="26">
        <v>1167</v>
      </c>
      <c r="V27" s="26">
        <v>831</v>
      </c>
      <c r="W27" s="26">
        <v>71.21</v>
      </c>
      <c r="X27" s="26">
        <v>1966</v>
      </c>
      <c r="Y27" s="26">
        <v>1505</v>
      </c>
      <c r="Z27" s="26">
        <v>76.55</v>
      </c>
      <c r="AA27" s="26">
        <f>U27+X27</f>
        <v>3133</v>
      </c>
      <c r="AB27" s="26">
        <f>V27+Y27</f>
        <v>2336</v>
      </c>
      <c r="AC27" s="35">
        <f>AB27/AA27*100</f>
        <v>74.56112352377913</v>
      </c>
      <c r="AD27" s="26">
        <v>1051</v>
      </c>
      <c r="AE27" s="26">
        <v>764</v>
      </c>
      <c r="AF27" s="26">
        <v>72.69</v>
      </c>
      <c r="AG27" s="26">
        <v>1315</v>
      </c>
      <c r="AH27" s="26">
        <v>967</v>
      </c>
      <c r="AI27" s="26">
        <v>73.54</v>
      </c>
      <c r="AJ27" s="70">
        <f t="shared" si="0"/>
        <v>2366</v>
      </c>
      <c r="AK27" s="70">
        <f t="shared" si="1"/>
        <v>1731</v>
      </c>
      <c r="AL27" s="35">
        <f>AK27/AJ27*100</f>
        <v>73.1614539306847</v>
      </c>
      <c r="AM27" s="26">
        <v>4735</v>
      </c>
      <c r="AN27" s="26">
        <v>3488</v>
      </c>
      <c r="AO27" s="26">
        <v>73.66</v>
      </c>
      <c r="AP27" s="26">
        <v>7046</v>
      </c>
      <c r="AQ27" s="26">
        <v>5318</v>
      </c>
      <c r="AR27" s="26">
        <v>75.48</v>
      </c>
      <c r="AS27" s="26">
        <v>11781</v>
      </c>
      <c r="AT27" s="26">
        <v>8806</v>
      </c>
      <c r="AU27" s="26">
        <v>74.75</v>
      </c>
    </row>
    <row r="28" spans="1:47" ht="15">
      <c r="A28" s="68">
        <v>18</v>
      </c>
      <c r="B28" s="69" t="s">
        <v>101</v>
      </c>
      <c r="C28" s="70">
        <v>36750</v>
      </c>
      <c r="D28" s="70">
        <v>17704</v>
      </c>
      <c r="E28" s="70">
        <v>48.17</v>
      </c>
      <c r="F28" s="70">
        <v>47185</v>
      </c>
      <c r="G28" s="70">
        <v>21889</v>
      </c>
      <c r="H28" s="70">
        <v>46.38</v>
      </c>
      <c r="I28" s="70">
        <v>83935</v>
      </c>
      <c r="J28" s="70">
        <v>39593</v>
      </c>
      <c r="K28" s="70">
        <v>47.17</v>
      </c>
      <c r="L28" s="70">
        <v>57883</v>
      </c>
      <c r="M28" s="70">
        <v>26927</v>
      </c>
      <c r="N28" s="70">
        <v>46.51</v>
      </c>
      <c r="O28" s="70">
        <v>81347</v>
      </c>
      <c r="P28" s="70">
        <v>36992</v>
      </c>
      <c r="Q28" s="70">
        <v>45.47</v>
      </c>
      <c r="R28" s="70">
        <v>139230</v>
      </c>
      <c r="S28" s="70">
        <v>63919</v>
      </c>
      <c r="T28" s="70">
        <v>45.9</v>
      </c>
      <c r="U28" s="70">
        <v>40570</v>
      </c>
      <c r="V28" s="70">
        <v>19484</v>
      </c>
      <c r="W28" s="70">
        <v>48.02</v>
      </c>
      <c r="X28" s="70">
        <v>55127</v>
      </c>
      <c r="Y28" s="70">
        <v>25137</v>
      </c>
      <c r="Z28" s="70">
        <v>45.59</v>
      </c>
      <c r="AA28" s="70">
        <v>95697</v>
      </c>
      <c r="AB28" s="70">
        <v>44621</v>
      </c>
      <c r="AC28" s="70">
        <v>46.62</v>
      </c>
      <c r="AD28" s="70">
        <v>49180</v>
      </c>
      <c r="AE28" s="70">
        <v>21001</v>
      </c>
      <c r="AF28" s="70">
        <v>42.7</v>
      </c>
      <c r="AG28" s="70">
        <v>60786</v>
      </c>
      <c r="AH28" s="70">
        <v>25444</v>
      </c>
      <c r="AI28" s="70">
        <v>41.85</v>
      </c>
      <c r="AJ28" s="70">
        <f t="shared" si="0"/>
        <v>109966</v>
      </c>
      <c r="AK28" s="70">
        <f t="shared" si="1"/>
        <v>46445</v>
      </c>
      <c r="AL28" s="83">
        <v>42.23</v>
      </c>
      <c r="AM28" s="70">
        <v>184383</v>
      </c>
      <c r="AN28" s="70">
        <v>85116</v>
      </c>
      <c r="AO28" s="70">
        <v>46.16</v>
      </c>
      <c r="AP28" s="70">
        <v>244445</v>
      </c>
      <c r="AQ28" s="70">
        <v>109462</v>
      </c>
      <c r="AR28" s="70">
        <v>44.77</v>
      </c>
      <c r="AS28" s="70">
        <v>428828</v>
      </c>
      <c r="AT28" s="70">
        <v>194578</v>
      </c>
      <c r="AU28" s="83">
        <v>45.37</v>
      </c>
    </row>
    <row r="29" spans="1:47" ht="15">
      <c r="A29" s="68">
        <v>19</v>
      </c>
      <c r="B29" s="69" t="s">
        <v>102</v>
      </c>
      <c r="C29" s="70">
        <v>36485</v>
      </c>
      <c r="D29" s="70">
        <v>31662</v>
      </c>
      <c r="E29" s="70">
        <v>86.78</v>
      </c>
      <c r="F29" s="70">
        <v>91371</v>
      </c>
      <c r="G29" s="70">
        <v>79354</v>
      </c>
      <c r="H29" s="70">
        <v>86.84</v>
      </c>
      <c r="I29" s="70">
        <v>127856</v>
      </c>
      <c r="J29" s="70">
        <v>111016</v>
      </c>
      <c r="K29" s="70">
        <v>86.82</v>
      </c>
      <c r="L29" s="70">
        <v>60421</v>
      </c>
      <c r="M29" s="70">
        <v>51995</v>
      </c>
      <c r="N29" s="70">
        <v>86.05</v>
      </c>
      <c r="O29" s="70">
        <v>175497</v>
      </c>
      <c r="P29" s="70">
        <v>149475</v>
      </c>
      <c r="Q29" s="70">
        <v>85.17</v>
      </c>
      <c r="R29" s="70">
        <v>235918</v>
      </c>
      <c r="S29" s="70">
        <v>201470</v>
      </c>
      <c r="T29" s="70">
        <v>85.39</v>
      </c>
      <c r="U29" s="70">
        <v>67882</v>
      </c>
      <c r="V29" s="70">
        <v>58742</v>
      </c>
      <c r="W29" s="70">
        <v>86.53</v>
      </c>
      <c r="X29" s="70">
        <v>172816</v>
      </c>
      <c r="Y29" s="70">
        <v>148270</v>
      </c>
      <c r="Z29" s="70">
        <v>85.79</v>
      </c>
      <c r="AA29" s="70">
        <v>240698</v>
      </c>
      <c r="AB29" s="70">
        <v>207012</v>
      </c>
      <c r="AC29" s="70">
        <v>86</v>
      </c>
      <c r="AD29" s="70">
        <v>96503</v>
      </c>
      <c r="AE29" s="70">
        <v>85218</v>
      </c>
      <c r="AF29" s="70">
        <v>88.3</v>
      </c>
      <c r="AG29" s="70">
        <v>188232</v>
      </c>
      <c r="AH29" s="70">
        <v>165204</v>
      </c>
      <c r="AI29" s="70">
        <v>87.76</v>
      </c>
      <c r="AJ29" s="70">
        <f t="shared" si="0"/>
        <v>284735</v>
      </c>
      <c r="AK29" s="70">
        <f t="shared" si="1"/>
        <v>250422</v>
      </c>
      <c r="AL29" s="83">
        <v>87.94</v>
      </c>
      <c r="AM29" s="70">
        <v>261291</v>
      </c>
      <c r="AN29" s="70">
        <v>227617</v>
      </c>
      <c r="AO29" s="70">
        <v>87.11</v>
      </c>
      <c r="AP29" s="70">
        <v>627916</v>
      </c>
      <c r="AQ29" s="70">
        <v>542303</v>
      </c>
      <c r="AR29" s="70">
        <v>86.36</v>
      </c>
      <c r="AS29" s="70">
        <v>889207</v>
      </c>
      <c r="AT29" s="70">
        <v>769920</v>
      </c>
      <c r="AU29" s="83">
        <v>86.58</v>
      </c>
    </row>
    <row r="30" spans="1:47" ht="15">
      <c r="A30" s="68">
        <v>20</v>
      </c>
      <c r="B30" s="26" t="s">
        <v>113</v>
      </c>
      <c r="C30" s="26">
        <v>57</v>
      </c>
      <c r="D30" s="26">
        <v>46</v>
      </c>
      <c r="E30" s="26">
        <v>80.7</v>
      </c>
      <c r="F30" s="26">
        <v>91</v>
      </c>
      <c r="G30" s="26">
        <v>65</v>
      </c>
      <c r="H30" s="26">
        <v>71.43</v>
      </c>
      <c r="I30" s="26">
        <v>148</v>
      </c>
      <c r="J30" s="26">
        <v>111</v>
      </c>
      <c r="K30" s="35">
        <v>75</v>
      </c>
      <c r="L30" s="26">
        <v>94</v>
      </c>
      <c r="M30" s="26">
        <v>77</v>
      </c>
      <c r="N30" s="26">
        <v>81.91</v>
      </c>
      <c r="O30" s="26">
        <v>210</v>
      </c>
      <c r="P30" s="26">
        <v>167</v>
      </c>
      <c r="Q30" s="26">
        <v>79.52</v>
      </c>
      <c r="R30" s="26">
        <v>304</v>
      </c>
      <c r="S30" s="26">
        <v>244</v>
      </c>
      <c r="T30" s="35">
        <v>80.26315789473685</v>
      </c>
      <c r="U30" s="26">
        <v>59</v>
      </c>
      <c r="V30" s="26">
        <v>49</v>
      </c>
      <c r="W30" s="26">
        <v>83.05</v>
      </c>
      <c r="X30" s="26">
        <v>140</v>
      </c>
      <c r="Y30" s="26">
        <v>102</v>
      </c>
      <c r="Z30" s="26">
        <v>72.86</v>
      </c>
      <c r="AA30" s="26">
        <v>199</v>
      </c>
      <c r="AB30" s="26">
        <v>151</v>
      </c>
      <c r="AC30" s="35">
        <v>75.87939698492463</v>
      </c>
      <c r="AD30" s="26">
        <v>71</v>
      </c>
      <c r="AE30" s="26">
        <v>52</v>
      </c>
      <c r="AF30" s="26">
        <v>73.24</v>
      </c>
      <c r="AG30" s="26">
        <v>164</v>
      </c>
      <c r="AH30" s="26">
        <v>113</v>
      </c>
      <c r="AI30" s="26">
        <v>68.9</v>
      </c>
      <c r="AJ30" s="70">
        <f t="shared" si="0"/>
        <v>235</v>
      </c>
      <c r="AK30" s="70">
        <f t="shared" si="1"/>
        <v>165</v>
      </c>
      <c r="AL30" s="35">
        <v>70.2127659574468</v>
      </c>
      <c r="AM30" s="26">
        <v>281</v>
      </c>
      <c r="AN30" s="26">
        <v>224</v>
      </c>
      <c r="AO30" s="26">
        <v>79.72</v>
      </c>
      <c r="AP30" s="26">
        <v>605</v>
      </c>
      <c r="AQ30" s="26">
        <v>447</v>
      </c>
      <c r="AR30" s="26">
        <v>73.88</v>
      </c>
      <c r="AS30" s="26">
        <v>886</v>
      </c>
      <c r="AT30" s="26">
        <v>671</v>
      </c>
      <c r="AU30" s="35">
        <v>75.73</v>
      </c>
    </row>
    <row r="31" spans="1:47" ht="15">
      <c r="A31" s="68">
        <v>21</v>
      </c>
      <c r="B31" s="71" t="s">
        <v>103</v>
      </c>
      <c r="C31" s="72">
        <v>1672</v>
      </c>
      <c r="D31" s="72">
        <v>1354</v>
      </c>
      <c r="E31" s="73">
        <f>SUM(D31/C31*100)</f>
        <v>80.98086124401914</v>
      </c>
      <c r="F31" s="72">
        <v>2849</v>
      </c>
      <c r="G31" s="72">
        <v>2297</v>
      </c>
      <c r="H31" s="73">
        <f>SUM(G31/F31*100)</f>
        <v>80.62478062478063</v>
      </c>
      <c r="I31" s="72">
        <v>4521</v>
      </c>
      <c r="J31" s="72">
        <v>3651</v>
      </c>
      <c r="K31" s="73">
        <f>SUM(J31/I31*100)</f>
        <v>80.7564698075647</v>
      </c>
      <c r="L31" s="72">
        <v>4339</v>
      </c>
      <c r="M31" s="72">
        <v>3635</v>
      </c>
      <c r="N31" s="73">
        <f>SUM(M31/L31*100)</f>
        <v>83.77506337865867</v>
      </c>
      <c r="O31" s="72">
        <v>11415</v>
      </c>
      <c r="P31" s="72">
        <v>9543</v>
      </c>
      <c r="Q31" s="73">
        <f>SUM(P31/O31*100)</f>
        <v>83.60052562417872</v>
      </c>
      <c r="R31" s="72">
        <v>15754</v>
      </c>
      <c r="S31" s="72">
        <v>13178</v>
      </c>
      <c r="T31" s="73">
        <f>SUM(S31/R31*100)</f>
        <v>83.64859718166815</v>
      </c>
      <c r="U31" s="72">
        <v>5447</v>
      </c>
      <c r="V31" s="72">
        <v>4543</v>
      </c>
      <c r="W31" s="73">
        <f>SUM(V31/U31*100)</f>
        <v>83.40370846337434</v>
      </c>
      <c r="X31" s="72">
        <v>12514</v>
      </c>
      <c r="Y31" s="72">
        <v>10457</v>
      </c>
      <c r="Z31" s="73">
        <f>SUM(Y31/X31*100)</f>
        <v>83.56241010068723</v>
      </c>
      <c r="AA31" s="72">
        <v>17961</v>
      </c>
      <c r="AB31" s="72">
        <v>15000</v>
      </c>
      <c r="AC31" s="73">
        <f>SUM(AB31/AA31*100)</f>
        <v>83.51428094204108</v>
      </c>
      <c r="AD31" s="72">
        <v>5451</v>
      </c>
      <c r="AE31" s="72">
        <v>4602</v>
      </c>
      <c r="AF31" s="73">
        <f>SUM(AE31/AD31*100)</f>
        <v>84.42487616951017</v>
      </c>
      <c r="AG31" s="72">
        <v>9472</v>
      </c>
      <c r="AH31" s="72">
        <v>8085</v>
      </c>
      <c r="AI31" s="73">
        <f>SUM(AH31/AG31*100)</f>
        <v>85.35684121621621</v>
      </c>
      <c r="AJ31" s="70">
        <f t="shared" si="0"/>
        <v>14923</v>
      </c>
      <c r="AK31" s="70">
        <f t="shared" si="1"/>
        <v>12687</v>
      </c>
      <c r="AL31" s="73">
        <f>SUM(AK31/AJ31*100)</f>
        <v>85.01641761040005</v>
      </c>
      <c r="AM31" s="72">
        <v>16909</v>
      </c>
      <c r="AN31" s="72">
        <v>14134</v>
      </c>
      <c r="AO31" s="73">
        <f>SUM(AN31/AM31*100)</f>
        <v>83.58862144420132</v>
      </c>
      <c r="AP31" s="72">
        <v>36250</v>
      </c>
      <c r="AQ31" s="72">
        <v>30382</v>
      </c>
      <c r="AR31" s="73">
        <f>SUM(AQ31/AP31*100)</f>
        <v>83.81241379310345</v>
      </c>
      <c r="AS31" s="72">
        <v>53159</v>
      </c>
      <c r="AT31" s="72">
        <v>44516</v>
      </c>
      <c r="AU31" s="73">
        <f>SUM(AT31/AS31*100)</f>
        <v>83.7412291427604</v>
      </c>
    </row>
    <row r="32" spans="1:47" ht="15">
      <c r="A32" s="68">
        <v>22</v>
      </c>
      <c r="B32" s="69" t="s">
        <v>104</v>
      </c>
      <c r="C32" s="70">
        <v>21342</v>
      </c>
      <c r="D32" s="70">
        <v>15373</v>
      </c>
      <c r="E32" s="70">
        <v>72.03</v>
      </c>
      <c r="F32" s="70">
        <v>48185</v>
      </c>
      <c r="G32" s="70">
        <v>33976</v>
      </c>
      <c r="H32" s="70">
        <v>70.51</v>
      </c>
      <c r="I32" s="70">
        <v>69527</v>
      </c>
      <c r="J32" s="70">
        <v>49349</v>
      </c>
      <c r="K32" s="70">
        <v>70.97</v>
      </c>
      <c r="L32" s="70">
        <v>51746</v>
      </c>
      <c r="M32" s="70">
        <v>36662</v>
      </c>
      <c r="N32" s="70">
        <v>70.84</v>
      </c>
      <c r="O32" s="70">
        <v>163623</v>
      </c>
      <c r="P32" s="70">
        <v>118444</v>
      </c>
      <c r="Q32" s="70">
        <v>72.38</v>
      </c>
      <c r="R32" s="70">
        <v>215369</v>
      </c>
      <c r="S32" s="70">
        <v>155106</v>
      </c>
      <c r="T32" s="70">
        <v>72.01</v>
      </c>
      <c r="U32" s="70">
        <v>52288</v>
      </c>
      <c r="V32" s="70">
        <v>37963</v>
      </c>
      <c r="W32" s="70">
        <v>72.6</v>
      </c>
      <c r="X32" s="70">
        <v>159751</v>
      </c>
      <c r="Y32" s="70">
        <v>117123</v>
      </c>
      <c r="Z32" s="70">
        <v>73.31</v>
      </c>
      <c r="AA32" s="70">
        <v>212039</v>
      </c>
      <c r="AB32" s="70">
        <v>155086</v>
      </c>
      <c r="AC32" s="70">
        <v>73.14</v>
      </c>
      <c r="AD32" s="70">
        <v>26577</v>
      </c>
      <c r="AE32" s="70">
        <v>19131</v>
      </c>
      <c r="AF32" s="70">
        <v>71.98</v>
      </c>
      <c r="AG32" s="70">
        <v>63119</v>
      </c>
      <c r="AH32" s="70">
        <v>45401</v>
      </c>
      <c r="AI32" s="70">
        <v>71.92</v>
      </c>
      <c r="AJ32" s="70">
        <f t="shared" si="0"/>
        <v>89696</v>
      </c>
      <c r="AK32" s="70">
        <f t="shared" si="1"/>
        <v>64532</v>
      </c>
      <c r="AL32" s="83">
        <v>71.94</v>
      </c>
      <c r="AM32" s="70">
        <v>151953</v>
      </c>
      <c r="AN32" s="70">
        <v>109129</v>
      </c>
      <c r="AO32" s="70">
        <v>71.81</v>
      </c>
      <c r="AP32" s="70">
        <v>434678</v>
      </c>
      <c r="AQ32" s="70">
        <v>314944</v>
      </c>
      <c r="AR32" s="70">
        <v>72.45</v>
      </c>
      <c r="AS32" s="70">
        <v>586631</v>
      </c>
      <c r="AT32" s="70">
        <v>424073</v>
      </c>
      <c r="AU32" s="83">
        <v>72.28</v>
      </c>
    </row>
    <row r="33" spans="1:47" ht="15">
      <c r="A33" s="68">
        <v>23</v>
      </c>
      <c r="B33" s="71" t="s">
        <v>105</v>
      </c>
      <c r="C33" s="72">
        <v>146877</v>
      </c>
      <c r="D33" s="72">
        <v>114487</v>
      </c>
      <c r="E33" s="73">
        <f>SUM(D33/C33*100)</f>
        <v>77.9475343314474</v>
      </c>
      <c r="F33" s="72">
        <v>194997</v>
      </c>
      <c r="G33" s="72">
        <v>149421</v>
      </c>
      <c r="H33" s="73">
        <f>SUM(G33/F33*100)</f>
        <v>76.62733272819582</v>
      </c>
      <c r="I33" s="72">
        <v>341874</v>
      </c>
      <c r="J33" s="72">
        <v>263908</v>
      </c>
      <c r="K33" s="73">
        <f>SUM(J33/I33*100)</f>
        <v>77.19452195838232</v>
      </c>
      <c r="L33" s="72">
        <v>199786</v>
      </c>
      <c r="M33" s="72">
        <v>154657</v>
      </c>
      <c r="N33" s="73">
        <f>SUM(M33/L33*100)</f>
        <v>77.41133012323186</v>
      </c>
      <c r="O33" s="72">
        <v>450116</v>
      </c>
      <c r="P33" s="72">
        <v>340656</v>
      </c>
      <c r="Q33" s="73">
        <f>SUM(P33/O33*100)</f>
        <v>75.68182424086235</v>
      </c>
      <c r="R33" s="72">
        <v>649902</v>
      </c>
      <c r="S33" s="72">
        <v>495313</v>
      </c>
      <c r="T33" s="73">
        <f>SUM(S33/R33*100)</f>
        <v>76.21349064935944</v>
      </c>
      <c r="U33" s="72">
        <v>134012</v>
      </c>
      <c r="V33" s="72">
        <v>103778</v>
      </c>
      <c r="W33" s="73">
        <f>SUM(V33/U33*100)</f>
        <v>77.43933379100379</v>
      </c>
      <c r="X33" s="72">
        <v>322724</v>
      </c>
      <c r="Y33" s="72">
        <v>244400</v>
      </c>
      <c r="Z33" s="73">
        <f>SUM(Y33/X33*100)</f>
        <v>75.73034543448891</v>
      </c>
      <c r="AA33" s="72">
        <v>456736</v>
      </c>
      <c r="AB33" s="72">
        <v>348178</v>
      </c>
      <c r="AC33" s="73">
        <f>SUM(AB33/AA33*100)</f>
        <v>76.23178378757093</v>
      </c>
      <c r="AD33" s="72">
        <v>129794</v>
      </c>
      <c r="AE33" s="72">
        <v>99662</v>
      </c>
      <c r="AF33" s="73">
        <f>SUM(AE33/AD33*100)</f>
        <v>76.78475122116585</v>
      </c>
      <c r="AG33" s="72">
        <v>262204</v>
      </c>
      <c r="AH33" s="72">
        <f>195357+25</f>
        <v>195382</v>
      </c>
      <c r="AI33" s="73">
        <f>SUM(AH33/AG33*100)</f>
        <v>74.51526292505073</v>
      </c>
      <c r="AJ33" s="70">
        <f t="shared" si="0"/>
        <v>391998</v>
      </c>
      <c r="AK33" s="70">
        <f t="shared" si="1"/>
        <v>295044</v>
      </c>
      <c r="AL33" s="73">
        <f>SUM(AK33/AJ33*100)</f>
        <v>75.26671054444155</v>
      </c>
      <c r="AM33" s="72">
        <v>610480</v>
      </c>
      <c r="AN33" s="72">
        <v>472594</v>
      </c>
      <c r="AO33" s="73">
        <f>SUM(AN33/AM33*100)</f>
        <v>77.41351068012055</v>
      </c>
      <c r="AP33" s="72">
        <v>1230060</v>
      </c>
      <c r="AQ33" s="72">
        <v>929874</v>
      </c>
      <c r="AR33" s="73">
        <f>SUM(AQ33/AP33*100)</f>
        <v>75.59582459392225</v>
      </c>
      <c r="AS33" s="72">
        <v>1840510</v>
      </c>
      <c r="AT33" s="72">
        <v>1402443</v>
      </c>
      <c r="AU33" s="73">
        <f>SUM(AT33/AS33*100)</f>
        <v>76.19860799452326</v>
      </c>
    </row>
    <row r="34" spans="1:47" ht="15">
      <c r="A34" s="68">
        <v>24</v>
      </c>
      <c r="B34" s="71" t="s">
        <v>106</v>
      </c>
      <c r="C34" s="72">
        <v>2928</v>
      </c>
      <c r="D34" s="72">
        <v>2231</v>
      </c>
      <c r="E34" s="73">
        <f>SUM(D34/C34*100)</f>
        <v>76.19535519125684</v>
      </c>
      <c r="F34" s="72">
        <v>5789</v>
      </c>
      <c r="G34" s="72">
        <v>4512</v>
      </c>
      <c r="H34" s="73">
        <f>SUM(G34/F34*100)</f>
        <v>77.94092243910865</v>
      </c>
      <c r="I34" s="72">
        <v>8717</v>
      </c>
      <c r="J34" s="72">
        <v>6743</v>
      </c>
      <c r="K34" s="73">
        <f>SUM(J34/I34*100)</f>
        <v>77.35459447057474</v>
      </c>
      <c r="L34" s="72">
        <v>3844</v>
      </c>
      <c r="M34" s="72">
        <v>2929</v>
      </c>
      <c r="N34" s="73">
        <f>SUM(M34/L34*100)</f>
        <v>76.19667013527575</v>
      </c>
      <c r="O34" s="72">
        <v>11488</v>
      </c>
      <c r="P34" s="72">
        <v>8640</v>
      </c>
      <c r="Q34" s="73">
        <f>SUM(P34/O34*100)</f>
        <v>75.20891364902506</v>
      </c>
      <c r="R34" s="72">
        <v>15332</v>
      </c>
      <c r="S34" s="72">
        <v>11569</v>
      </c>
      <c r="T34" s="73">
        <f>SUM(S34/R34*100)</f>
        <v>75.45656144012523</v>
      </c>
      <c r="U34" s="72">
        <v>3988</v>
      </c>
      <c r="V34" s="72">
        <v>3027</v>
      </c>
      <c r="W34" s="73">
        <f>SUM(V34/U34*100)</f>
        <v>75.90270812437312</v>
      </c>
      <c r="X34" s="72">
        <v>13013</v>
      </c>
      <c r="Y34" s="72">
        <v>9329</v>
      </c>
      <c r="Z34" s="73">
        <f>SUM(Y34/X34*100)</f>
        <v>71.68984861292553</v>
      </c>
      <c r="AA34" s="72">
        <v>17001</v>
      </c>
      <c r="AB34" s="72">
        <v>12356</v>
      </c>
      <c r="AC34" s="73">
        <f>SUM(AB34/AA34*100)</f>
        <v>72.67807776013176</v>
      </c>
      <c r="AD34" s="72">
        <v>5456</v>
      </c>
      <c r="AE34" s="72">
        <v>4019</v>
      </c>
      <c r="AF34" s="73">
        <f>SUM(AE34/AD34*100)</f>
        <v>73.66202346041055</v>
      </c>
      <c r="AG34" s="72">
        <v>15605</v>
      </c>
      <c r="AH34" s="72">
        <v>10676</v>
      </c>
      <c r="AI34" s="73">
        <f>SUM(AH34/AG34*100)</f>
        <v>68.41396988144825</v>
      </c>
      <c r="AJ34" s="70">
        <f t="shared" si="0"/>
        <v>21061</v>
      </c>
      <c r="AK34" s="70">
        <f t="shared" si="1"/>
        <v>14695</v>
      </c>
      <c r="AL34" s="73">
        <f>SUM(AK34/AJ34*100)</f>
        <v>69.77351502777645</v>
      </c>
      <c r="AM34" s="72">
        <v>16216</v>
      </c>
      <c r="AN34" s="72">
        <v>12206</v>
      </c>
      <c r="AO34" s="73">
        <f>SUM(AN34/AM34*100)</f>
        <v>75.27133695115936</v>
      </c>
      <c r="AP34" s="72">
        <v>45895</v>
      </c>
      <c r="AQ34" s="72">
        <v>33157</v>
      </c>
      <c r="AR34" s="73">
        <f>SUM(AQ34/AP34*100)</f>
        <v>72.24534262991611</v>
      </c>
      <c r="AS34" s="72">
        <v>62111</v>
      </c>
      <c r="AT34" s="72">
        <v>45363</v>
      </c>
      <c r="AU34" s="73">
        <f>SUM(AT34/AS34*100)</f>
        <v>73.03537215630081</v>
      </c>
    </row>
    <row r="35" spans="1:47" ht="15">
      <c r="A35" s="68">
        <v>25</v>
      </c>
      <c r="B35" s="69" t="s">
        <v>107</v>
      </c>
      <c r="C35" s="70">
        <v>70431</v>
      </c>
      <c r="D35" s="70">
        <v>46798</v>
      </c>
      <c r="E35" s="70">
        <v>66.44</v>
      </c>
      <c r="F35" s="70">
        <v>122059</v>
      </c>
      <c r="G35" s="70">
        <v>80882</v>
      </c>
      <c r="H35" s="70">
        <v>66.26</v>
      </c>
      <c r="I35" s="70">
        <v>192490</v>
      </c>
      <c r="J35" s="70">
        <v>127680</v>
      </c>
      <c r="K35" s="70">
        <v>66.33</v>
      </c>
      <c r="L35" s="70">
        <v>99816</v>
      </c>
      <c r="M35" s="70">
        <v>65077</v>
      </c>
      <c r="N35" s="70">
        <v>65.19</v>
      </c>
      <c r="O35" s="70">
        <v>231231</v>
      </c>
      <c r="P35" s="70">
        <v>152761</v>
      </c>
      <c r="Q35" s="70">
        <v>66.06</v>
      </c>
      <c r="R35" s="70">
        <v>331047</v>
      </c>
      <c r="S35" s="70">
        <v>217838</v>
      </c>
      <c r="T35" s="70">
        <v>65.8</v>
      </c>
      <c r="U35" s="70">
        <v>76193</v>
      </c>
      <c r="V35" s="70">
        <v>48852</v>
      </c>
      <c r="W35" s="70">
        <v>64.11</v>
      </c>
      <c r="X35" s="70">
        <v>175172</v>
      </c>
      <c r="Y35" s="70">
        <v>114865</v>
      </c>
      <c r="Z35" s="70">
        <v>65.57</v>
      </c>
      <c r="AA35" s="70">
        <v>251365</v>
      </c>
      <c r="AB35" s="70">
        <v>163717</v>
      </c>
      <c r="AC35" s="70">
        <v>65.13</v>
      </c>
      <c r="AD35" s="70">
        <v>44749</v>
      </c>
      <c r="AE35" s="70">
        <v>26992</v>
      </c>
      <c r="AF35" s="70">
        <v>60.31</v>
      </c>
      <c r="AG35" s="70">
        <v>82018</v>
      </c>
      <c r="AH35" s="70">
        <v>50341</v>
      </c>
      <c r="AI35" s="70">
        <v>61.37</v>
      </c>
      <c r="AJ35" s="70">
        <f t="shared" si="0"/>
        <v>126767</v>
      </c>
      <c r="AK35" s="70">
        <f t="shared" si="1"/>
        <v>77333</v>
      </c>
      <c r="AL35" s="83">
        <v>61</v>
      </c>
      <c r="AM35" s="70">
        <v>291189</v>
      </c>
      <c r="AN35" s="70">
        <v>187719</v>
      </c>
      <c r="AO35" s="70">
        <v>64.46</v>
      </c>
      <c r="AP35" s="70">
        <v>610480</v>
      </c>
      <c r="AQ35" s="70">
        <v>398849</v>
      </c>
      <c r="AR35" s="70">
        <v>65.33</v>
      </c>
      <c r="AS35" s="70">
        <v>901669</v>
      </c>
      <c r="AT35" s="70">
        <v>586568</v>
      </c>
      <c r="AU35" s="83">
        <v>65.05</v>
      </c>
    </row>
    <row r="36" spans="1:47" ht="15">
      <c r="A36" s="74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84"/>
    </row>
    <row r="37" spans="1:47" ht="15.75" thickBot="1">
      <c r="A37" s="125" t="s">
        <v>22</v>
      </c>
      <c r="B37" s="126"/>
      <c r="C37" s="76">
        <f>SUM(C11:C35)</f>
        <v>549102</v>
      </c>
      <c r="D37" s="76">
        <f>SUM(D11:D35)</f>
        <v>416222</v>
      </c>
      <c r="E37" s="77">
        <f>+D37/C37*100</f>
        <v>75.80048879807396</v>
      </c>
      <c r="F37" s="76">
        <f>SUM(F11:F35)</f>
        <v>1050609</v>
      </c>
      <c r="G37" s="76">
        <f>SUM(G11:G35)</f>
        <v>805091</v>
      </c>
      <c r="H37" s="77">
        <f>+G37/F37*100</f>
        <v>76.63088741863052</v>
      </c>
      <c r="I37" s="76">
        <f>SUM(I11:I35)</f>
        <v>1599711</v>
      </c>
      <c r="J37" s="76">
        <f>SUM(J11:J35)</f>
        <v>1221313</v>
      </c>
      <c r="K37" s="77">
        <f>+J37/I37*100</f>
        <v>76.34585246960232</v>
      </c>
      <c r="L37" s="76">
        <f>SUM(L11:L35)</f>
        <v>859591</v>
      </c>
      <c r="M37" s="76">
        <f>SUM(M11:M35)</f>
        <v>646936</v>
      </c>
      <c r="N37" s="77">
        <f>+M37/L37*100</f>
        <v>75.26090896717159</v>
      </c>
      <c r="O37" s="76">
        <f>SUM(O11:O35)</f>
        <v>2263729</v>
      </c>
      <c r="P37" s="76">
        <f>SUM(P11:P35)</f>
        <v>1720849</v>
      </c>
      <c r="Q37" s="77">
        <f>+P37/O37*100</f>
        <v>76.01833081610033</v>
      </c>
      <c r="R37" s="76">
        <f>SUM(R11:R35)</f>
        <v>3123320</v>
      </c>
      <c r="S37" s="76">
        <f>SUM(S11:S35)</f>
        <v>2367785</v>
      </c>
      <c r="T37" s="77">
        <f>+S37/R37*100</f>
        <v>75.80987538900914</v>
      </c>
      <c r="U37" s="76">
        <f>SUM(U11:U35)</f>
        <v>685361</v>
      </c>
      <c r="V37" s="76">
        <f>SUM(V11:V35)</f>
        <v>515901</v>
      </c>
      <c r="W37" s="77">
        <f>+V37/U37*100</f>
        <v>75.27434446955692</v>
      </c>
      <c r="X37" s="76">
        <f>SUM(X11:X35)</f>
        <v>1698279</v>
      </c>
      <c r="Y37" s="76">
        <f>SUM(Y11:Y35)</f>
        <v>1286804</v>
      </c>
      <c r="Z37" s="77">
        <f>+Y37/X37*100</f>
        <v>75.77105999662011</v>
      </c>
      <c r="AA37" s="76">
        <f>SUM(AA11:AA35)</f>
        <v>2383640</v>
      </c>
      <c r="AB37" s="76">
        <f>SUM(AB11:AB35)</f>
        <v>1802705</v>
      </c>
      <c r="AC37" s="77">
        <f>+AB37/AA37*100</f>
        <v>75.62824084173785</v>
      </c>
      <c r="AD37" s="76">
        <f>SUM(AD11:AD35)</f>
        <v>611841</v>
      </c>
      <c r="AE37" s="76">
        <f>SUM(AE11:AE35)</f>
        <v>455329</v>
      </c>
      <c r="AF37" s="77">
        <f>+AE37/AD37*100</f>
        <v>74.41949787608219</v>
      </c>
      <c r="AG37" s="76">
        <f>SUM(AG11:AG35)</f>
        <v>1163728</v>
      </c>
      <c r="AH37" s="76">
        <f>SUM(AH11:AH35)</f>
        <v>867799</v>
      </c>
      <c r="AI37" s="77">
        <f>+AH37/AG37*100</f>
        <v>74.57060412742497</v>
      </c>
      <c r="AJ37" s="76">
        <f>SUM(AJ11:AJ35)</f>
        <v>1775569</v>
      </c>
      <c r="AK37" s="76">
        <f>SUM(AK11:AK35)</f>
        <v>1323128</v>
      </c>
      <c r="AL37" s="77">
        <f>+AK37/AJ37*100</f>
        <v>74.51853462185925</v>
      </c>
      <c r="AM37" s="76">
        <f>SUM(AM11:AM35)</f>
        <v>2705906</v>
      </c>
      <c r="AN37" s="76">
        <f>SUM(AN11:AN35)</f>
        <v>2034398</v>
      </c>
      <c r="AO37" s="77">
        <f>+AN37/AM37*100</f>
        <v>75.18361687360905</v>
      </c>
      <c r="AP37" s="76">
        <f>SUM(AP11:AP35)</f>
        <v>6176364</v>
      </c>
      <c r="AQ37" s="76">
        <f>SUM(AQ11:AQ35)</f>
        <v>4680558</v>
      </c>
      <c r="AR37" s="77">
        <f>+AQ37/AP37*100</f>
        <v>75.78177063398466</v>
      </c>
      <c r="AS37" s="76">
        <f>SUM(AS11:AS35)</f>
        <v>8882240</v>
      </c>
      <c r="AT37" s="76">
        <f>SUM(AT11:AT35)</f>
        <v>6714931</v>
      </c>
      <c r="AU37" s="77">
        <f>+AT37/AS37*100</f>
        <v>75.59952219260006</v>
      </c>
    </row>
  </sheetData>
  <mergeCells count="35">
    <mergeCell ref="AS7:AU7"/>
    <mergeCell ref="A37:B37"/>
    <mergeCell ref="AM6:AO6"/>
    <mergeCell ref="AP6:AR6"/>
    <mergeCell ref="I7:K7"/>
    <mergeCell ref="R7:T7"/>
    <mergeCell ref="AA7:AC7"/>
    <mergeCell ref="AJ7:AL7"/>
    <mergeCell ref="L6:N6"/>
    <mergeCell ref="O6:Q6"/>
    <mergeCell ref="U6:W6"/>
    <mergeCell ref="X6:Z6"/>
    <mergeCell ref="AD6:AF6"/>
    <mergeCell ref="AG6:AI6"/>
    <mergeCell ref="AD5:AF5"/>
    <mergeCell ref="AG5:AI5"/>
    <mergeCell ref="AJ5:AL5"/>
    <mergeCell ref="AM5:AO5"/>
    <mergeCell ref="AP5:AR5"/>
    <mergeCell ref="AS5:AU5"/>
    <mergeCell ref="L5:N5"/>
    <mergeCell ref="O5:Q5"/>
    <mergeCell ref="R5:T5"/>
    <mergeCell ref="U5:W5"/>
    <mergeCell ref="X5:Z5"/>
    <mergeCell ref="AA5:AC5"/>
    <mergeCell ref="B2:J2"/>
    <mergeCell ref="A4:J4"/>
    <mergeCell ref="A5:A8"/>
    <mergeCell ref="B5:B8"/>
    <mergeCell ref="C5:E5"/>
    <mergeCell ref="F5:H5"/>
    <mergeCell ref="I5:K5"/>
    <mergeCell ref="C6:E6"/>
    <mergeCell ref="F6: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Of Open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nios</dc:creator>
  <cp:keywords/>
  <dc:description/>
  <cp:lastModifiedBy>Sap</cp:lastModifiedBy>
  <cp:lastPrinted>2016-10-18T05:21:55Z</cp:lastPrinted>
  <dcterms:created xsi:type="dcterms:W3CDTF">2016-03-21T09:27:14Z</dcterms:created>
  <dcterms:modified xsi:type="dcterms:W3CDTF">2016-10-18T05:22:28Z</dcterms:modified>
  <cp:category/>
  <cp:version/>
  <cp:contentType/>
  <cp:contentStatus/>
</cp:coreProperties>
</file>